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!!! Ceníky_2024-25_EUR !!!\"/>
    </mc:Choice>
  </mc:AlternateContent>
  <xr:revisionPtr revIDLastSave="0" documentId="14_{E8F31079-C48B-4676-8F30-903CABE2B28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IZZARD_MARKER_racing" sheetId="1" r:id="rId1"/>
  </sheets>
  <definedNames>
    <definedName name="_xlnm.Print_Area" localSheetId="0">BLIZZARD_MARKER_racing!$B$1:$Y$45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1" i="1" l="1"/>
  <c r="T42" i="1"/>
  <c r="U42" i="1"/>
  <c r="V42" i="1"/>
  <c r="W42" i="1"/>
  <c r="X42" i="1"/>
  <c r="T35" i="1"/>
  <c r="Y42" i="1" l="1"/>
  <c r="W32" i="1" l="1"/>
  <c r="W33" i="1"/>
  <c r="W31" i="1"/>
  <c r="W29" i="1"/>
  <c r="W28" i="1"/>
  <c r="W26" i="1"/>
  <c r="W20" i="1"/>
  <c r="W18" i="1"/>
  <c r="W17" i="1"/>
  <c r="W16" i="1"/>
  <c r="W15" i="1"/>
  <c r="T40" i="1"/>
  <c r="U40" i="1"/>
  <c r="V40" i="1"/>
  <c r="W40" i="1"/>
  <c r="X40" i="1"/>
  <c r="X36" i="1"/>
  <c r="X37" i="1"/>
  <c r="X38" i="1"/>
  <c r="X39" i="1"/>
  <c r="X41" i="1"/>
  <c r="X43" i="1"/>
  <c r="X35" i="1"/>
  <c r="W36" i="1"/>
  <c r="W37" i="1"/>
  <c r="W38" i="1"/>
  <c r="W39" i="1"/>
  <c r="W41" i="1"/>
  <c r="W43" i="1"/>
  <c r="W35" i="1"/>
  <c r="X16" i="1"/>
  <c r="X17" i="1"/>
  <c r="X18" i="1"/>
  <c r="X20" i="1"/>
  <c r="X21" i="1"/>
  <c r="X22" i="1"/>
  <c r="X24" i="1"/>
  <c r="X26" i="1"/>
  <c r="X28" i="1"/>
  <c r="X29" i="1"/>
  <c r="X31" i="1"/>
  <c r="X32" i="1"/>
  <c r="X33" i="1"/>
  <c r="X15" i="1"/>
  <c r="Y40" i="1" l="1"/>
  <c r="T38" i="1"/>
  <c r="U38" i="1"/>
  <c r="V38" i="1"/>
  <c r="T39" i="1"/>
  <c r="U39" i="1"/>
  <c r="V39" i="1"/>
  <c r="T41" i="1"/>
  <c r="U41" i="1"/>
  <c r="V41" i="1"/>
  <c r="T43" i="1"/>
  <c r="U43" i="1"/>
  <c r="V43" i="1"/>
  <c r="V37" i="1"/>
  <c r="U37" i="1"/>
  <c r="T37" i="1"/>
  <c r="V36" i="1"/>
  <c r="U36" i="1"/>
  <c r="T36" i="1"/>
  <c r="V35" i="1"/>
  <c r="U35" i="1"/>
  <c r="W22" i="1" l="1"/>
  <c r="V33" i="1"/>
  <c r="U33" i="1"/>
  <c r="T33" i="1"/>
  <c r="V32" i="1"/>
  <c r="U32" i="1"/>
  <c r="T32" i="1"/>
  <c r="V31" i="1"/>
  <c r="U31" i="1"/>
  <c r="T31" i="1"/>
  <c r="V29" i="1"/>
  <c r="U29" i="1"/>
  <c r="T29" i="1"/>
  <c r="V28" i="1"/>
  <c r="U28" i="1"/>
  <c r="T28" i="1"/>
  <c r="V26" i="1"/>
  <c r="U26" i="1"/>
  <c r="T26" i="1"/>
  <c r="V24" i="1"/>
  <c r="U24" i="1"/>
  <c r="T24" i="1"/>
  <c r="V22" i="1"/>
  <c r="U22" i="1"/>
  <c r="T22" i="1"/>
  <c r="V21" i="1"/>
  <c r="U21" i="1"/>
  <c r="T21" i="1"/>
  <c r="V20" i="1"/>
  <c r="U20" i="1"/>
  <c r="T20" i="1"/>
  <c r="T16" i="1"/>
  <c r="U16" i="1"/>
  <c r="V16" i="1"/>
  <c r="T17" i="1"/>
  <c r="U17" i="1"/>
  <c r="V17" i="1"/>
  <c r="T18" i="1"/>
  <c r="U18" i="1"/>
  <c r="V18" i="1"/>
  <c r="V15" i="1" l="1"/>
  <c r="U15" i="1"/>
  <c r="T15" i="1"/>
  <c r="Y33" i="1"/>
  <c r="W24" i="1"/>
  <c r="Y24" i="1" s="1"/>
  <c r="Y32" i="1"/>
  <c r="Y31" i="1"/>
  <c r="Y29" i="1"/>
  <c r="Y26" i="1"/>
  <c r="Y21" i="1"/>
  <c r="Y22" i="1"/>
  <c r="Y20" i="1"/>
  <c r="Y16" i="1"/>
  <c r="Y17" i="1"/>
  <c r="Y18" i="1"/>
  <c r="Y41" i="1"/>
  <c r="Y43" i="1"/>
  <c r="Y39" i="1"/>
  <c r="Y35" i="1"/>
  <c r="Y36" i="1"/>
  <c r="Y37" i="1"/>
  <c r="Y38" i="1"/>
  <c r="Y15" i="1" l="1"/>
  <c r="W44" i="1"/>
  <c r="Y28" i="1"/>
  <c r="Y44" i="1" l="1"/>
</calcChain>
</file>

<file path=xl/sharedStrings.xml><?xml version="1.0" encoding="utf-8"?>
<sst xmlns="http://schemas.openxmlformats.org/spreadsheetml/2006/main" count="96" uniqueCount="77">
  <si>
    <t>Dodavatel:</t>
  </si>
  <si>
    <t>Počet celkem</t>
  </si>
  <si>
    <t>za kus</t>
  </si>
  <si>
    <t>celkem</t>
  </si>
  <si>
    <t>Zděbradská 56</t>
  </si>
  <si>
    <t>251 01 Říčany-Jažlovice, ČR</t>
  </si>
  <si>
    <t>SNOW-HOW ČR s.r.o.</t>
  </si>
  <si>
    <t>Dop. MC</t>
  </si>
  <si>
    <t>prodejny</t>
  </si>
  <si>
    <t>WORLDCUP RACING</t>
  </si>
  <si>
    <t>vázání racing</t>
  </si>
  <si>
    <t>závodníci</t>
  </si>
  <si>
    <t xml:space="preserve"> RACING</t>
  </si>
  <si>
    <t xml:space="preserve"> RACING JUNIOR</t>
  </si>
  <si>
    <t xml:space="preserve"> RACING MASTERS</t>
  </si>
  <si>
    <t>* do celkového obratu se započítává i TECNICA racing!</t>
  </si>
  <si>
    <t>Katalog ke stažení:</t>
  </si>
  <si>
    <t>předobjednávka nad</t>
  </si>
  <si>
    <t>kontaktní osoba: Jakub Kořínek</t>
  </si>
  <si>
    <t>Tel.: +420 770 111 712, E-mail: jakub.korinek@blizzard.cz</t>
  </si>
  <si>
    <t>NEW</t>
  </si>
  <si>
    <t>pozn.</t>
  </si>
  <si>
    <t>art. Nr.</t>
  </si>
  <si>
    <t>doobjednávky</t>
  </si>
  <si>
    <t>http://racing.blizzardski.cz/</t>
  </si>
  <si>
    <t>2024/25</t>
  </si>
  <si>
    <t>8A430200</t>
  </si>
  <si>
    <t>8A430400</t>
  </si>
  <si>
    <t>8A430600</t>
  </si>
  <si>
    <t>8A430700</t>
  </si>
  <si>
    <t>8A431000</t>
  </si>
  <si>
    <t>8A431300</t>
  </si>
  <si>
    <t>8A431200</t>
  </si>
  <si>
    <t>8A431400</t>
  </si>
  <si>
    <t>8A431500</t>
  </si>
  <si>
    <t>8A4316ME</t>
  </si>
  <si>
    <t>8A4317MF</t>
  </si>
  <si>
    <t>8A421300</t>
  </si>
  <si>
    <t>8A421400</t>
  </si>
  <si>
    <t>8A432000</t>
  </si>
  <si>
    <t>8C008000</t>
  </si>
  <si>
    <t>8C008200</t>
  </si>
  <si>
    <t xml:space="preserve">8C410400 </t>
  </si>
  <si>
    <t>8C410100</t>
  </si>
  <si>
    <t>8C410200</t>
  </si>
  <si>
    <t>8C410300</t>
  </si>
  <si>
    <t>8C411000</t>
  </si>
  <si>
    <t>8C411100</t>
  </si>
  <si>
    <t>8C411300</t>
  </si>
  <si>
    <t>RACE XCOMP 24</t>
  </si>
  <si>
    <t>RACE XCOMP 18</t>
  </si>
  <si>
    <t>COMP 30 NG</t>
  </si>
  <si>
    <t>COMP 20 NG</t>
  </si>
  <si>
    <t>RACE XCOMP 16</t>
  </si>
  <si>
    <t>RACE XCOMP 12</t>
  </si>
  <si>
    <t>RACE 10</t>
  </si>
  <si>
    <t>RACE 8</t>
  </si>
  <si>
    <t>RACE 10 TCX</t>
  </si>
  <si>
    <t>BLIZZARD FIREBIRD DH R.D.(FLAT + PLATE)</t>
  </si>
  <si>
    <t>BLIZZARD FIREBIRD GS R.D. (FLAT + PLATE)</t>
  </si>
  <si>
    <t>BLIZZARD FIREBIRD SL R.D.(FLAT + PLATE)</t>
  </si>
  <si>
    <t>BLIZZARD FIREBIRD SG R.D.(FLAT + PLATE)</t>
  </si>
  <si>
    <t>BLIZZARD FIREBIRD GS FIS (FLAT + PLATE)</t>
  </si>
  <si>
    <t>BLIZZARD FIREBIRD SL FIS (FLAT + PLATE)</t>
  </si>
  <si>
    <t>BLIZZARDFIREBIRD GS RACING (FLAT + PLATE)</t>
  </si>
  <si>
    <t>BLIZZARDFIREBIRD GS JR-RACING (FLAT + PLATE)</t>
  </si>
  <si>
    <t>BLIZZARD FIREBIRD SL JR-RACING (FLAT + PLATE)</t>
  </si>
  <si>
    <t>BLIZZARD FIREBIRD COMP. JR + FDT JR 7</t>
  </si>
  <si>
    <t>BLIZZARD FIREBIRD COMP. JR + FDT JR 4.5</t>
  </si>
  <si>
    <t>BLIZZARD FIREBIRD WRC RACE PLATE (FLAT + PLATE)</t>
  </si>
  <si>
    <t>BLIZZARD FIREBIRD HRC RACE PLATE (FLAT + PLATE)</t>
  </si>
  <si>
    <t>BLIZZARD FIREBIRD SRC PISTON PLATE (FLAT + PLATE)</t>
  </si>
  <si>
    <t>Ceník je platný od 15.2.2024</t>
  </si>
  <si>
    <t>Uzávěrka předobjednávek č. 1: 22.3.2024 = dodání od 15.9. do 30.10.2024</t>
  </si>
  <si>
    <t>Uzávěrka předobjednávek č. 2: 5.4.2024 = dodání od 1.11.2024</t>
  </si>
  <si>
    <t>EUR</t>
  </si>
  <si>
    <t>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</si>
</sst>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[$€]\ * #,##0.00_-;\-[$€]\ * #,##0.00_-;_-[$€]\ * &quot;-&quot;??_-;_-@_-"/>
    <numFmt numFmtId="166" formatCode="_(&quot;$&quot;* #,##0_);_(&quot;$&quot;* \(#,##0\);_(&quot;$&quot;* &quot;-&quot;_);_(@_)"/>
    <numFmt numFmtId="169" formatCode="_-* #,##0.00\ &quot;Kč&quot;_-;\-* #,##0.00\ &quot;Kč&quot;_-;_-* &quot;-&quot;??\ &quot;Kč&quot;_-;_-@_-"/>
  </numFmts>
  <fonts count="6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3"/>
      <charset val="129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10"/>
      <name val="Calibri"/>
      <family val="2"/>
      <charset val="238"/>
    </font>
    <font>
      <b/>
      <sz val="36"/>
      <color indexed="10"/>
      <name val="Calibri"/>
      <family val="2"/>
      <charset val="238"/>
    </font>
    <font>
      <sz val="14"/>
      <name val="Calibri"/>
      <family val="2"/>
      <charset val="238"/>
    </font>
    <font>
      <b/>
      <sz val="18"/>
      <name val="Calibri"/>
      <family val="2"/>
      <charset val="238"/>
    </font>
    <font>
      <b/>
      <i/>
      <sz val="14"/>
      <name val="Calibri"/>
      <family val="2"/>
      <charset val="238"/>
    </font>
    <font>
      <b/>
      <i/>
      <sz val="18"/>
      <name val="Calibri"/>
      <family val="2"/>
      <charset val="238"/>
    </font>
    <font>
      <sz val="11"/>
      <color rgb="FF9C5700"/>
      <name val="Calibri"/>
      <family val="2"/>
      <charset val="238"/>
      <scheme val="minor"/>
    </font>
    <font>
      <sz val="16"/>
      <name val="Calibri"/>
      <family val="2"/>
      <charset val="238"/>
    </font>
    <font>
      <sz val="14"/>
      <color theme="1"/>
      <name val="Arial"/>
      <family val="2"/>
      <charset val="238"/>
    </font>
    <font>
      <sz val="14"/>
      <color rgb="FFFF000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4"/>
      <color rgb="FF0070C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8"/>
      <color rgb="FFFF0000"/>
      <name val="Arial"/>
      <family val="2"/>
      <charset val="238"/>
    </font>
    <font>
      <u/>
      <sz val="18"/>
      <color theme="10"/>
      <name val="Arial"/>
      <family val="2"/>
      <charset val="238"/>
    </font>
    <font>
      <b/>
      <sz val="18"/>
      <name val="Arial"/>
      <family val="2"/>
      <charset val="238"/>
    </font>
  </fonts>
  <fills count="5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85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9" fillId="16" borderId="2" applyNumberFormat="0" applyAlignment="0" applyProtection="0"/>
    <xf numFmtId="0" fontId="31" fillId="0" borderId="47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1" fillId="9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4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8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39" borderId="48" applyNumberFormat="0" applyAlignment="0" applyProtection="0"/>
    <xf numFmtId="41" fontId="6" fillId="0" borderId="0" applyFont="0" applyFill="0" applyBorder="0" applyAlignment="0" applyProtection="0"/>
    <xf numFmtId="0" fontId="35" fillId="0" borderId="49" applyNumberFormat="0" applyFill="0" applyAlignment="0" applyProtection="0"/>
    <xf numFmtId="0" fontId="36" fillId="0" borderId="50" applyNumberFormat="0" applyFill="0" applyAlignment="0" applyProtection="0"/>
    <xf numFmtId="0" fontId="37" fillId="0" borderId="51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39" fillId="40" borderId="0" applyNumberFormat="0" applyBorder="0" applyAlignment="0" applyProtection="0"/>
    <xf numFmtId="0" fontId="29" fillId="0" borderId="0"/>
    <xf numFmtId="0" fontId="4" fillId="0" borderId="0"/>
    <xf numFmtId="0" fontId="5" fillId="0" borderId="0"/>
    <xf numFmtId="0" fontId="4" fillId="0" borderId="0"/>
    <xf numFmtId="0" fontId="26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18" fillId="4" borderId="5" applyNumberFormat="0" applyFont="0" applyAlignment="0" applyProtection="0"/>
    <xf numFmtId="0" fontId="18" fillId="4" borderId="5" applyNumberFormat="0" applyFont="0" applyAlignment="0" applyProtection="0"/>
    <xf numFmtId="0" fontId="29" fillId="41" borderId="52" applyNumberFormat="0" applyFont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1" fillId="0" borderId="53" applyNumberFormat="0" applyFill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8" borderId="0" applyNumberFormat="0" applyBorder="0" applyAlignment="0" applyProtection="0"/>
    <xf numFmtId="0" fontId="42" fillId="4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18" fillId="0" borderId="0">
      <alignment horizontal="left"/>
    </xf>
    <xf numFmtId="0" fontId="28" fillId="0" borderId="0"/>
    <xf numFmtId="0" fontId="43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6" fontId="8" fillId="0" borderId="0" applyFont="0" applyFill="0" applyBorder="0" applyAlignment="0" applyProtection="0"/>
    <xf numFmtId="0" fontId="16" fillId="0" borderId="9" applyNumberFormat="0" applyFill="0" applyAlignment="0" applyProtection="0"/>
    <xf numFmtId="0" fontId="44" fillId="43" borderId="54" applyNumberFormat="0" applyAlignment="0" applyProtection="0"/>
    <xf numFmtId="0" fontId="45" fillId="44" borderId="54" applyNumberFormat="0" applyAlignment="0" applyProtection="0"/>
    <xf numFmtId="0" fontId="46" fillId="44" borderId="55" applyNumberFormat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4" applyNumberFormat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56" fillId="40" borderId="0" applyNumberFormat="0" applyBorder="0" applyAlignment="0" applyProtection="0"/>
    <xf numFmtId="0" fontId="2" fillId="41" borderId="52" applyNumberFormat="0" applyFont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39" fillId="40" borderId="0" applyNumberFormat="0" applyBorder="0" applyAlignment="0" applyProtection="0"/>
    <xf numFmtId="44" fontId="2" fillId="0" borderId="0" applyFont="0" applyFill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44" fontId="2" fillId="0" borderId="0" applyFont="0" applyFill="0" applyBorder="0" applyAlignment="0" applyProtection="0"/>
    <xf numFmtId="0" fontId="25" fillId="0" borderId="0"/>
    <xf numFmtId="43" fontId="2" fillId="0" borderId="0" applyFont="0" applyFill="0" applyBorder="0" applyAlignment="0" applyProtection="0"/>
    <xf numFmtId="0" fontId="1" fillId="0" borderId="0"/>
    <xf numFmtId="0" fontId="1" fillId="41" borderId="52" applyNumberFormat="0" applyFont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1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3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169" fontId="1" fillId="0" borderId="0" applyFont="0" applyFill="0" applyBorder="0" applyAlignment="0" applyProtection="0"/>
  </cellStyleXfs>
  <cellXfs count="194">
    <xf numFmtId="0" fontId="0" fillId="0" borderId="0" xfId="0"/>
    <xf numFmtId="0" fontId="48" fillId="0" borderId="12" xfId="0" applyFont="1" applyBorder="1" applyAlignment="1" applyProtection="1">
      <alignment vertical="center"/>
      <protection hidden="1"/>
    </xf>
    <xf numFmtId="0" fontId="48" fillId="0" borderId="12" xfId="0" applyFont="1" applyBorder="1" applyAlignment="1" applyProtection="1">
      <alignment horizontal="center" vertical="center"/>
      <protection hidden="1"/>
    </xf>
    <xf numFmtId="0" fontId="49" fillId="0" borderId="12" xfId="0" applyFont="1" applyBorder="1" applyAlignment="1" applyProtection="1">
      <alignment horizontal="center" vertical="center"/>
      <protection hidden="1"/>
    </xf>
    <xf numFmtId="0" fontId="50" fillId="0" borderId="12" xfId="0" applyFont="1" applyBorder="1" applyAlignment="1" applyProtection="1">
      <alignment horizontal="center" vertical="center"/>
      <protection hidden="1"/>
    </xf>
    <xf numFmtId="0" fontId="50" fillId="0" borderId="12" xfId="0" applyFont="1" applyBorder="1" applyAlignment="1" applyProtection="1">
      <alignment vertical="center"/>
      <protection hidden="1"/>
    </xf>
    <xf numFmtId="0" fontId="50" fillId="0" borderId="0" xfId="0" applyFont="1" applyAlignment="1" applyProtection="1">
      <alignment vertical="center"/>
      <protection hidden="1"/>
    </xf>
    <xf numFmtId="0" fontId="48" fillId="0" borderId="0" xfId="0" applyFont="1" applyAlignment="1" applyProtection="1">
      <alignment vertical="center"/>
      <protection hidden="1"/>
    </xf>
    <xf numFmtId="0" fontId="48" fillId="0" borderId="18" xfId="0" applyFont="1" applyBorder="1" applyAlignment="1" applyProtection="1">
      <alignment vertical="center"/>
      <protection hidden="1"/>
    </xf>
    <xf numFmtId="0" fontId="48" fillId="0" borderId="10" xfId="0" applyFont="1" applyBorder="1" applyAlignment="1" applyProtection="1">
      <alignment vertical="center"/>
      <protection hidden="1"/>
    </xf>
    <xf numFmtId="0" fontId="50" fillId="0" borderId="0" xfId="0" applyFont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center" vertical="center"/>
      <protection hidden="1"/>
    </xf>
    <xf numFmtId="0" fontId="52" fillId="0" borderId="0" xfId="0" applyFont="1" applyAlignment="1" applyProtection="1">
      <alignment vertical="center"/>
      <protection hidden="1"/>
    </xf>
    <xf numFmtId="0" fontId="52" fillId="0" borderId="11" xfId="0" applyFont="1" applyBorder="1" applyAlignment="1" applyProtection="1">
      <alignment vertical="center"/>
      <protection hidden="1"/>
    </xf>
    <xf numFmtId="0" fontId="54" fillId="0" borderId="11" xfId="0" applyFont="1" applyBorder="1" applyAlignment="1" applyProtection="1">
      <alignment vertical="center"/>
      <protection hidden="1"/>
    </xf>
    <xf numFmtId="0" fontId="54" fillId="0" borderId="0" xfId="0" applyFont="1" applyAlignment="1" applyProtection="1">
      <alignment vertical="center"/>
      <protection hidden="1"/>
    </xf>
    <xf numFmtId="0" fontId="55" fillId="0" borderId="18" xfId="0" applyFont="1" applyBorder="1" applyAlignment="1" applyProtection="1">
      <alignment vertical="center"/>
      <protection hidden="1"/>
    </xf>
    <xf numFmtId="0" fontId="53" fillId="0" borderId="19" xfId="0" applyFont="1" applyBorder="1" applyAlignment="1" applyProtection="1">
      <alignment vertical="center"/>
      <protection hidden="1"/>
    </xf>
    <xf numFmtId="0" fontId="53" fillId="0" borderId="19" xfId="0" applyFont="1" applyBorder="1" applyAlignment="1">
      <alignment vertical="center"/>
    </xf>
    <xf numFmtId="0" fontId="57" fillId="0" borderId="0" xfId="0" applyFont="1" applyAlignment="1" applyProtection="1">
      <alignment horizontal="center" vertical="center"/>
      <protection hidden="1"/>
    </xf>
    <xf numFmtId="0" fontId="57" fillId="0" borderId="0" xfId="0" applyFont="1" applyAlignment="1" applyProtection="1">
      <alignment vertical="center"/>
      <protection hidden="1"/>
    </xf>
    <xf numFmtId="1" fontId="57" fillId="0" borderId="0" xfId="0" applyNumberFormat="1" applyFont="1" applyAlignment="1" applyProtection="1">
      <alignment vertical="center"/>
      <protection hidden="1"/>
    </xf>
    <xf numFmtId="0" fontId="55" fillId="0" borderId="11" xfId="0" applyFont="1" applyBorder="1" applyAlignment="1" applyProtection="1">
      <alignment vertical="center"/>
      <protection hidden="1"/>
    </xf>
    <xf numFmtId="0" fontId="53" fillId="0" borderId="0" xfId="0" applyFont="1" applyAlignment="1" applyProtection="1">
      <alignment vertical="center"/>
      <protection hidden="1"/>
    </xf>
    <xf numFmtId="0" fontId="53" fillId="0" borderId="0" xfId="0" applyFont="1" applyAlignment="1">
      <alignment vertical="center"/>
    </xf>
    <xf numFmtId="0" fontId="48" fillId="0" borderId="11" xfId="0" applyFont="1" applyBorder="1" applyAlignment="1" applyProtection="1">
      <alignment vertical="center"/>
      <protection hidden="1"/>
    </xf>
    <xf numFmtId="3" fontId="53" fillId="19" borderId="43" xfId="0" applyNumberFormat="1" applyFont="1" applyFill="1" applyBorder="1" applyAlignment="1" applyProtection="1">
      <alignment horizontal="left" vertical="center"/>
      <protection hidden="1"/>
    </xf>
    <xf numFmtId="3" fontId="53" fillId="19" borderId="11" xfId="0" applyNumberFormat="1" applyFont="1" applyFill="1" applyBorder="1" applyAlignment="1" applyProtection="1">
      <alignment horizontal="left" vertical="center"/>
      <protection hidden="1"/>
    </xf>
    <xf numFmtId="3" fontId="53" fillId="19" borderId="44" xfId="0" applyNumberFormat="1" applyFont="1" applyFill="1" applyBorder="1" applyAlignment="1" applyProtection="1">
      <alignment horizontal="left" vertical="center"/>
      <protection hidden="1"/>
    </xf>
    <xf numFmtId="3" fontId="53" fillId="19" borderId="16" xfId="0" applyNumberFormat="1" applyFont="1" applyFill="1" applyBorder="1" applyAlignment="1" applyProtection="1">
      <alignment horizontal="left" vertical="center"/>
      <protection hidden="1"/>
    </xf>
    <xf numFmtId="3" fontId="53" fillId="19" borderId="0" xfId="0" applyNumberFormat="1" applyFont="1" applyFill="1" applyAlignment="1" applyProtection="1">
      <alignment horizontal="left" vertical="center"/>
      <protection hidden="1"/>
    </xf>
    <xf numFmtId="3" fontId="53" fillId="19" borderId="17" xfId="0" applyNumberFormat="1" applyFont="1" applyFill="1" applyBorder="1" applyAlignment="1" applyProtection="1">
      <alignment horizontal="left" vertical="center"/>
      <protection hidden="1"/>
    </xf>
    <xf numFmtId="0" fontId="53" fillId="51" borderId="16" xfId="0" applyFont="1" applyFill="1" applyBorder="1" applyAlignment="1">
      <alignment horizontal="left" vertical="center"/>
    </xf>
    <xf numFmtId="0" fontId="53" fillId="51" borderId="0" xfId="0" applyFont="1" applyFill="1" applyAlignment="1">
      <alignment horizontal="left" vertical="center"/>
    </xf>
    <xf numFmtId="0" fontId="53" fillId="51" borderId="17" xfId="0" applyFont="1" applyFill="1" applyBorder="1" applyAlignment="1">
      <alignment horizontal="left" vertical="center"/>
    </xf>
    <xf numFmtId="0" fontId="53" fillId="51" borderId="58" xfId="0" applyFont="1" applyFill="1" applyBorder="1" applyAlignment="1">
      <alignment horizontal="left" vertical="center"/>
    </xf>
    <xf numFmtId="0" fontId="53" fillId="51" borderId="12" xfId="0" applyFont="1" applyFill="1" applyBorder="1" applyAlignment="1">
      <alignment horizontal="left" vertical="center"/>
    </xf>
    <xf numFmtId="0" fontId="53" fillId="51" borderId="23" xfId="0" applyFont="1" applyFill="1" applyBorder="1" applyAlignment="1">
      <alignment horizontal="left" vertical="center"/>
    </xf>
    <xf numFmtId="0" fontId="51" fillId="18" borderId="11" xfId="0" applyFont="1" applyFill="1" applyBorder="1" applyAlignment="1" applyProtection="1">
      <alignment horizontal="right" vertical="center" wrapText="1"/>
      <protection hidden="1"/>
    </xf>
    <xf numFmtId="0" fontId="51" fillId="0" borderId="44" xfId="0" applyFont="1" applyBorder="1" applyAlignment="1" applyProtection="1">
      <alignment horizontal="right" vertical="center" wrapText="1"/>
      <protection hidden="1"/>
    </xf>
    <xf numFmtId="0" fontId="51" fillId="18" borderId="12" xfId="0" applyFont="1" applyFill="1" applyBorder="1" applyAlignment="1" applyProtection="1">
      <alignment horizontal="right" vertical="center" wrapText="1"/>
      <protection hidden="1"/>
    </xf>
    <xf numFmtId="0" fontId="51" fillId="0" borderId="23" xfId="0" applyFont="1" applyBorder="1" applyAlignment="1" applyProtection="1">
      <alignment horizontal="right" vertical="center" wrapText="1"/>
      <protection hidden="1"/>
    </xf>
    <xf numFmtId="0" fontId="60" fillId="0" borderId="29" xfId="0" applyFont="1" applyBorder="1" applyAlignment="1" applyProtection="1">
      <alignment vertical="center"/>
      <protection hidden="1"/>
    </xf>
    <xf numFmtId="0" fontId="60" fillId="0" borderId="24" xfId="0" applyFont="1" applyBorder="1" applyAlignment="1" applyProtection="1">
      <alignment horizontal="center" vertical="center"/>
      <protection hidden="1"/>
    </xf>
    <xf numFmtId="0" fontId="58" fillId="0" borderId="57" xfId="0" applyFont="1" applyBorder="1" applyAlignment="1">
      <alignment horizontal="center" vertical="center"/>
    </xf>
    <xf numFmtId="0" fontId="59" fillId="52" borderId="13" xfId="0" applyFont="1" applyFill="1" applyBorder="1" applyAlignment="1" applyProtection="1">
      <alignment horizontal="center" vertical="center"/>
      <protection hidden="1"/>
    </xf>
    <xf numFmtId="0" fontId="59" fillId="53" borderId="13" xfId="0" applyFont="1" applyFill="1" applyBorder="1" applyAlignment="1" applyProtection="1">
      <alignment horizontal="center" vertical="center"/>
      <protection hidden="1"/>
    </xf>
    <xf numFmtId="0" fontId="58" fillId="0" borderId="31" xfId="0" applyFont="1" applyBorder="1" applyAlignment="1">
      <alignment horizontal="center" vertical="center"/>
    </xf>
    <xf numFmtId="0" fontId="59" fillId="52" borderId="32" xfId="0" applyFont="1" applyFill="1" applyBorder="1" applyAlignment="1" applyProtection="1">
      <alignment horizontal="center" vertical="center"/>
      <protection hidden="1"/>
    </xf>
    <xf numFmtId="0" fontId="59" fillId="53" borderId="32" xfId="0" applyFont="1" applyFill="1" applyBorder="1" applyAlignment="1" applyProtection="1">
      <alignment horizontal="center" vertical="center"/>
      <protection hidden="1"/>
    </xf>
    <xf numFmtId="0" fontId="60" fillId="0" borderId="0" xfId="0" applyFont="1" applyAlignment="1" applyProtection="1">
      <alignment horizontal="center" vertical="center"/>
      <protection hidden="1"/>
    </xf>
    <xf numFmtId="0" fontId="60" fillId="0" borderId="32" xfId="0" applyFont="1" applyBorder="1" applyAlignment="1" applyProtection="1">
      <alignment horizontal="center" vertical="center"/>
      <protection hidden="1"/>
    </xf>
    <xf numFmtId="0" fontId="60" fillId="0" borderId="30" xfId="0" applyFont="1" applyBorder="1" applyAlignment="1" applyProtection="1">
      <alignment horizontal="center" vertical="center"/>
      <protection hidden="1"/>
    </xf>
    <xf numFmtId="0" fontId="60" fillId="0" borderId="31" xfId="0" applyFont="1" applyBorder="1" applyAlignment="1" applyProtection="1">
      <alignment horizontal="center" vertical="center"/>
      <protection hidden="1"/>
    </xf>
    <xf numFmtId="0" fontId="59" fillId="0" borderId="30" xfId="0" applyFont="1" applyFill="1" applyBorder="1" applyAlignment="1" applyProtection="1">
      <alignment horizontal="center" vertical="center"/>
      <protection hidden="1"/>
    </xf>
    <xf numFmtId="0" fontId="59" fillId="0" borderId="31" xfId="0" applyFont="1" applyFill="1" applyBorder="1" applyAlignment="1" applyProtection="1">
      <alignment horizontal="center" vertical="center"/>
      <protection hidden="1"/>
    </xf>
    <xf numFmtId="0" fontId="61" fillId="0" borderId="18" xfId="0" applyFont="1" applyBorder="1" applyAlignment="1">
      <alignment horizontal="left" vertical="center"/>
    </xf>
    <xf numFmtId="0" fontId="61" fillId="0" borderId="11" xfId="0" applyFont="1" applyBorder="1" applyAlignment="1">
      <alignment horizontal="left" vertical="center"/>
    </xf>
    <xf numFmtId="0" fontId="62" fillId="0" borderId="11" xfId="0" applyFont="1" applyBorder="1" applyAlignment="1" applyProtection="1">
      <alignment horizontal="right" vertical="center" wrapText="1"/>
      <protection hidden="1"/>
    </xf>
    <xf numFmtId="0" fontId="62" fillId="0" borderId="11" xfId="0" applyFont="1" applyBorder="1" applyAlignment="1" applyProtection="1">
      <alignment horizontal="right" wrapText="1"/>
      <protection hidden="1"/>
    </xf>
    <xf numFmtId="0" fontId="62" fillId="18" borderId="11" xfId="0" applyFont="1" applyFill="1" applyBorder="1" applyAlignment="1" applyProtection="1">
      <alignment horizontal="center" wrapText="1"/>
      <protection hidden="1"/>
    </xf>
    <xf numFmtId="0" fontId="60" fillId="0" borderId="11" xfId="0" applyFont="1" applyBorder="1" applyAlignment="1">
      <alignment horizontal="left" vertical="center"/>
    </xf>
    <xf numFmtId="0" fontId="62" fillId="18" borderId="11" xfId="0" applyFont="1" applyFill="1" applyBorder="1" applyAlignment="1" applyProtection="1">
      <alignment horizontal="right" wrapText="1"/>
      <protection hidden="1"/>
    </xf>
    <xf numFmtId="3" fontId="61" fillId="0" borderId="27" xfId="0" applyNumberFormat="1" applyFont="1" applyBorder="1" applyAlignment="1">
      <alignment horizontal="center" vertical="center"/>
    </xf>
    <xf numFmtId="3" fontId="61" fillId="51" borderId="43" xfId="0" applyNumberFormat="1" applyFont="1" applyFill="1" applyBorder="1" applyAlignment="1">
      <alignment horizontal="center" vertical="center"/>
    </xf>
    <xf numFmtId="3" fontId="61" fillId="51" borderId="11" xfId="0" applyNumberFormat="1" applyFont="1" applyFill="1" applyBorder="1" applyAlignment="1">
      <alignment horizontal="center" vertical="center"/>
    </xf>
    <xf numFmtId="3" fontId="61" fillId="51" borderId="59" xfId="0" applyNumberFormat="1" applyFont="1" applyFill="1" applyBorder="1" applyAlignment="1">
      <alignment horizontal="center" vertical="center"/>
    </xf>
    <xf numFmtId="0" fontId="61" fillId="0" borderId="27" xfId="0" applyFont="1" applyBorder="1" applyAlignment="1" applyProtection="1">
      <alignment horizontal="center" vertical="center" wrapText="1"/>
      <protection hidden="1"/>
    </xf>
    <xf numFmtId="0" fontId="61" fillId="0" borderId="43" xfId="0" applyFont="1" applyBorder="1" applyAlignment="1" applyProtection="1">
      <alignment horizontal="center" vertical="center" wrapText="1"/>
      <protection hidden="1"/>
    </xf>
    <xf numFmtId="0" fontId="61" fillId="0" borderId="44" xfId="0" applyFont="1" applyBorder="1" applyAlignment="1" applyProtection="1">
      <alignment horizontal="center" vertical="center" wrapText="1"/>
      <protection hidden="1"/>
    </xf>
    <xf numFmtId="0" fontId="60" fillId="0" borderId="0" xfId="0" applyFont="1" applyAlignment="1" applyProtection="1">
      <alignment vertical="center"/>
      <protection hidden="1"/>
    </xf>
    <xf numFmtId="0" fontId="61" fillId="0" borderId="19" xfId="0" applyFont="1" applyBorder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2" fillId="0" borderId="0" xfId="0" applyFont="1" applyAlignment="1" applyProtection="1">
      <alignment horizontal="right" vertical="center" wrapText="1"/>
      <protection hidden="1"/>
    </xf>
    <xf numFmtId="0" fontId="62" fillId="0" borderId="0" xfId="0" applyFont="1" applyAlignment="1" applyProtection="1">
      <alignment horizontal="right" wrapText="1"/>
      <protection hidden="1"/>
    </xf>
    <xf numFmtId="0" fontId="62" fillId="18" borderId="0" xfId="0" applyFont="1" applyFill="1" applyAlignment="1" applyProtection="1">
      <alignment horizontal="center" wrapText="1"/>
      <protection hidden="1"/>
    </xf>
    <xf numFmtId="0" fontId="60" fillId="0" borderId="0" xfId="0" applyFont="1" applyAlignment="1">
      <alignment horizontal="left" vertical="center"/>
    </xf>
    <xf numFmtId="0" fontId="62" fillId="18" borderId="0" xfId="0" applyFont="1" applyFill="1" applyAlignment="1" applyProtection="1">
      <alignment horizontal="right" wrapText="1"/>
      <protection hidden="1"/>
    </xf>
    <xf numFmtId="3" fontId="61" fillId="0" borderId="13" xfId="0" applyNumberFormat="1" applyFont="1" applyBorder="1" applyAlignment="1">
      <alignment horizontal="center" vertical="center"/>
    </xf>
    <xf numFmtId="3" fontId="61" fillId="0" borderId="16" xfId="0" applyNumberFormat="1" applyFont="1" applyBorder="1" applyAlignment="1">
      <alignment horizontal="center" vertical="center"/>
    </xf>
    <xf numFmtId="3" fontId="61" fillId="0" borderId="16" xfId="0" applyNumberFormat="1" applyFont="1" applyBorder="1" applyAlignment="1">
      <alignment horizontal="center"/>
    </xf>
    <xf numFmtId="3" fontId="61" fillId="0" borderId="0" xfId="0" applyNumberFormat="1" applyFont="1" applyAlignment="1">
      <alignment horizontal="center"/>
    </xf>
    <xf numFmtId="3" fontId="61" fillId="0" borderId="45" xfId="0" applyNumberFormat="1" applyFont="1" applyBorder="1" applyAlignment="1">
      <alignment horizontal="center"/>
    </xf>
    <xf numFmtId="0" fontId="61" fillId="0" borderId="13" xfId="0" applyFont="1" applyBorder="1" applyAlignment="1" applyProtection="1">
      <alignment horizontal="center" vertical="center" wrapText="1"/>
      <protection hidden="1"/>
    </xf>
    <xf numFmtId="0" fontId="61" fillId="0" borderId="16" xfId="0" applyFont="1" applyBorder="1" applyAlignment="1" applyProtection="1">
      <alignment horizontal="center" vertical="center" wrapText="1"/>
      <protection hidden="1"/>
    </xf>
    <xf numFmtId="0" fontId="61" fillId="0" borderId="17" xfId="0" applyFont="1" applyBorder="1" applyAlignment="1" applyProtection="1">
      <alignment horizontal="center" vertical="center" wrapText="1"/>
      <protection hidden="1"/>
    </xf>
    <xf numFmtId="0" fontId="60" fillId="0" borderId="19" xfId="0" applyFont="1" applyBorder="1" applyAlignment="1" applyProtection="1">
      <alignment vertical="center"/>
      <protection hidden="1"/>
    </xf>
    <xf numFmtId="0" fontId="64" fillId="0" borderId="0" xfId="76" applyFont="1" applyAlignment="1">
      <alignment horizontal="left" vertical="top" wrapText="1"/>
    </xf>
    <xf numFmtId="0" fontId="64" fillId="0" borderId="0" xfId="0" applyFont="1" applyAlignment="1">
      <alignment horizontal="left" vertical="top" wrapText="1"/>
    </xf>
    <xf numFmtId="0" fontId="64" fillId="0" borderId="45" xfId="0" applyFont="1" applyBorder="1" applyAlignment="1">
      <alignment horizontal="left" vertical="top" wrapText="1"/>
    </xf>
    <xf numFmtId="3" fontId="61" fillId="0" borderId="13" xfId="0" applyNumberFormat="1" applyFont="1" applyBorder="1" applyAlignment="1">
      <alignment horizontal="center"/>
    </xf>
    <xf numFmtId="0" fontId="61" fillId="0" borderId="0" xfId="0" applyFont="1" applyAlignment="1" applyProtection="1">
      <alignment horizontal="center" vertical="center" wrapText="1"/>
      <protection hidden="1"/>
    </xf>
    <xf numFmtId="0" fontId="61" fillId="0" borderId="20" xfId="0" applyFont="1" applyBorder="1" applyAlignment="1" applyProtection="1">
      <alignment vertical="center"/>
      <protection hidden="1"/>
    </xf>
    <xf numFmtId="0" fontId="61" fillId="0" borderId="21" xfId="0" applyFont="1" applyBorder="1" applyAlignment="1" applyProtection="1">
      <alignment vertical="center"/>
      <protection hidden="1"/>
    </xf>
    <xf numFmtId="0" fontId="64" fillId="0" borderId="21" xfId="76" applyFont="1" applyBorder="1" applyAlignment="1">
      <alignment horizontal="left" vertical="top" wrapText="1"/>
    </xf>
    <xf numFmtId="0" fontId="64" fillId="0" borderId="21" xfId="0" applyFont="1" applyBorder="1" applyAlignment="1">
      <alignment horizontal="left" vertical="top" wrapText="1"/>
    </xf>
    <xf numFmtId="0" fontId="64" fillId="0" borderId="46" xfId="0" applyFont="1" applyBorder="1" applyAlignment="1">
      <alignment horizontal="left" vertical="top" wrapText="1"/>
    </xf>
    <xf numFmtId="0" fontId="61" fillId="0" borderId="0" xfId="0" applyFont="1" applyAlignment="1" applyProtection="1">
      <alignment horizontal="center" vertical="center"/>
      <protection hidden="1"/>
    </xf>
    <xf numFmtId="0" fontId="61" fillId="0" borderId="16" xfId="0" applyFont="1" applyBorder="1" applyAlignment="1" applyProtection="1">
      <alignment horizontal="center" vertical="center"/>
      <protection hidden="1"/>
    </xf>
    <xf numFmtId="0" fontId="61" fillId="0" borderId="17" xfId="0" applyFont="1" applyBorder="1" applyAlignment="1" applyProtection="1">
      <alignment horizontal="center" vertical="center"/>
      <protection hidden="1"/>
    </xf>
    <xf numFmtId="0" fontId="61" fillId="0" borderId="25" xfId="0" quotePrefix="1" applyFont="1" applyBorder="1" applyAlignment="1">
      <alignment horizontal="left" vertical="center"/>
    </xf>
    <xf numFmtId="0" fontId="61" fillId="0" borderId="24" xfId="0" quotePrefix="1" applyFont="1" applyBorder="1" applyAlignment="1">
      <alignment horizontal="left" vertical="center"/>
    </xf>
    <xf numFmtId="0" fontId="61" fillId="0" borderId="26" xfId="0" applyFont="1" applyBorder="1" applyAlignment="1">
      <alignment horizontal="left" vertical="center"/>
    </xf>
    <xf numFmtId="0" fontId="60" fillId="0" borderId="28" xfId="0" applyFont="1" applyBorder="1" applyAlignment="1" applyProtection="1">
      <alignment vertical="center"/>
      <protection hidden="1"/>
    </xf>
    <xf numFmtId="0" fontId="60" fillId="0" borderId="28" xfId="0" applyFont="1" applyBorder="1" applyAlignment="1" applyProtection="1">
      <alignment horizontal="center" vertical="center"/>
      <protection hidden="1"/>
    </xf>
    <xf numFmtId="3" fontId="61" fillId="0" borderId="14" xfId="0" applyNumberFormat="1" applyFont="1" applyBorder="1" applyAlignment="1">
      <alignment horizontal="center" vertical="center"/>
    </xf>
    <xf numFmtId="9" fontId="61" fillId="0" borderId="14" xfId="0" applyNumberFormat="1" applyFont="1" applyBorder="1" applyAlignment="1">
      <alignment horizontal="center" vertical="center"/>
    </xf>
    <xf numFmtId="0" fontId="61" fillId="0" borderId="14" xfId="0" applyFont="1" applyBorder="1" applyAlignment="1" applyProtection="1">
      <alignment horizontal="center" vertical="center"/>
      <protection hidden="1"/>
    </xf>
    <xf numFmtId="0" fontId="61" fillId="0" borderId="15" xfId="0" applyFont="1" applyBorder="1" applyAlignment="1" applyProtection="1">
      <alignment horizontal="center" vertical="center"/>
      <protection hidden="1"/>
    </xf>
    <xf numFmtId="0" fontId="58" fillId="55" borderId="42" xfId="164" applyFont="1" applyFill="1" applyBorder="1" applyAlignment="1">
      <alignment horizontal="left" vertical="center"/>
    </xf>
    <xf numFmtId="0" fontId="63" fillId="54" borderId="30" xfId="0" applyFont="1" applyFill="1" applyBorder="1" applyAlignment="1">
      <alignment horizontal="center" vertical="center"/>
    </xf>
    <xf numFmtId="0" fontId="58" fillId="55" borderId="36" xfId="164" applyFont="1" applyFill="1" applyBorder="1" applyAlignment="1">
      <alignment horizontal="left" vertical="center"/>
    </xf>
    <xf numFmtId="0" fontId="58" fillId="0" borderId="56" xfId="0" applyFont="1" applyBorder="1" applyAlignment="1">
      <alignment horizontal="center" vertical="center"/>
    </xf>
    <xf numFmtId="3" fontId="60" fillId="0" borderId="34" xfId="0" applyNumberFormat="1" applyFont="1" applyBorder="1" applyAlignment="1" applyProtection="1">
      <alignment horizontal="center" vertical="center"/>
      <protection hidden="1"/>
    </xf>
    <xf numFmtId="3" fontId="61" fillId="0" borderId="34" xfId="0" applyNumberFormat="1" applyFont="1" applyBorder="1" applyAlignment="1">
      <alignment horizontal="center" vertical="center"/>
    </xf>
    <xf numFmtId="0" fontId="63" fillId="0" borderId="13" xfId="0" applyFont="1" applyBorder="1" applyAlignment="1" applyProtection="1">
      <alignment horizontal="center" vertical="center"/>
      <protection hidden="1"/>
    </xf>
    <xf numFmtId="0" fontId="60" fillId="0" borderId="35" xfId="0" applyFont="1" applyBorder="1" applyAlignment="1" applyProtection="1">
      <alignment horizontal="center" vertical="center"/>
      <protection hidden="1"/>
    </xf>
    <xf numFmtId="0" fontId="58" fillId="0" borderId="30" xfId="0" applyFont="1" applyBorder="1" applyAlignment="1">
      <alignment horizontal="center" vertical="center"/>
    </xf>
    <xf numFmtId="0" fontId="63" fillId="0" borderId="32" xfId="0" applyFont="1" applyBorder="1" applyAlignment="1" applyProtection="1">
      <alignment horizontal="center" vertical="center"/>
      <protection hidden="1"/>
    </xf>
    <xf numFmtId="3" fontId="61" fillId="0" borderId="32" xfId="0" applyNumberFormat="1" applyFont="1" applyBorder="1" applyAlignment="1">
      <alignment horizontal="center" vertical="center"/>
    </xf>
    <xf numFmtId="0" fontId="60" fillId="0" borderId="33" xfId="0" applyFont="1" applyBorder="1" applyAlignment="1" applyProtection="1">
      <alignment horizontal="center" vertical="center"/>
      <protection hidden="1"/>
    </xf>
    <xf numFmtId="0" fontId="60" fillId="0" borderId="42" xfId="0" applyFont="1" applyBorder="1" applyAlignment="1">
      <alignment horizontal="left" vertical="center"/>
    </xf>
    <xf numFmtId="0" fontId="60" fillId="0" borderId="30" xfId="0" applyFont="1" applyBorder="1" applyAlignment="1">
      <alignment horizontal="center" vertical="center"/>
    </xf>
    <xf numFmtId="0" fontId="61" fillId="0" borderId="36" xfId="0" applyFont="1" applyBorder="1" applyAlignment="1">
      <alignment horizontal="left" vertical="center"/>
    </xf>
    <xf numFmtId="0" fontId="63" fillId="0" borderId="30" xfId="0" applyFont="1" applyBorder="1" applyAlignment="1">
      <alignment horizontal="center" vertical="center"/>
    </xf>
    <xf numFmtId="0" fontId="60" fillId="0" borderId="21" xfId="0" applyFont="1" applyBorder="1" applyAlignment="1" applyProtection="1">
      <alignment horizontal="center" vertical="center"/>
      <protection hidden="1"/>
    </xf>
    <xf numFmtId="0" fontId="63" fillId="0" borderId="21" xfId="0" applyFont="1" applyBorder="1" applyAlignment="1" applyProtection="1">
      <alignment horizontal="center" vertical="center"/>
      <protection hidden="1"/>
    </xf>
    <xf numFmtId="0" fontId="60" fillId="0" borderId="37" xfId="0" applyFont="1" applyBorder="1" applyAlignment="1" applyProtection="1">
      <alignment horizontal="center" vertical="center"/>
      <protection hidden="1"/>
    </xf>
    <xf numFmtId="0" fontId="58" fillId="55" borderId="42" xfId="0" applyFont="1" applyFill="1" applyBorder="1" applyAlignment="1">
      <alignment vertical="center"/>
    </xf>
    <xf numFmtId="0" fontId="58" fillId="55" borderId="36" xfId="0" applyFont="1" applyFill="1" applyBorder="1" applyAlignment="1">
      <alignment vertical="center"/>
    </xf>
    <xf numFmtId="3" fontId="60" fillId="0" borderId="32" xfId="0" applyNumberFormat="1" applyFont="1" applyBorder="1" applyAlignment="1">
      <alignment horizontal="center" vertical="center"/>
    </xf>
    <xf numFmtId="0" fontId="60" fillId="0" borderId="42" xfId="0" quotePrefix="1" applyFont="1" applyBorder="1" applyAlignment="1">
      <alignment horizontal="left" vertical="center"/>
    </xf>
    <xf numFmtId="0" fontId="60" fillId="0" borderId="30" xfId="0" quotePrefix="1" applyFont="1" applyBorder="1" applyAlignment="1">
      <alignment horizontal="center" vertical="center"/>
    </xf>
    <xf numFmtId="0" fontId="58" fillId="55" borderId="32" xfId="164" applyFont="1" applyFill="1" applyBorder="1" applyAlignment="1">
      <alignment horizontal="left" vertical="center"/>
    </xf>
    <xf numFmtId="0" fontId="60" fillId="0" borderId="21" xfId="0" applyFont="1" applyFill="1" applyBorder="1" applyAlignment="1" applyProtection="1">
      <alignment horizontal="center" vertical="center"/>
      <protection hidden="1"/>
    </xf>
    <xf numFmtId="3" fontId="58" fillId="0" borderId="32" xfId="0" applyNumberFormat="1" applyFont="1" applyBorder="1" applyAlignment="1">
      <alignment horizontal="center" vertical="center"/>
    </xf>
    <xf numFmtId="0" fontId="58" fillId="0" borderId="38" xfId="0" applyFont="1" applyBorder="1" applyAlignment="1">
      <alignment horizontal="left" vertical="center"/>
    </xf>
    <xf numFmtId="0" fontId="58" fillId="0" borderId="32" xfId="0" applyFont="1" applyBorder="1" applyAlignment="1">
      <alignment horizontal="center" vertical="center"/>
    </xf>
    <xf numFmtId="0" fontId="58" fillId="0" borderId="36" xfId="0" applyFont="1" applyBorder="1" applyAlignment="1">
      <alignment horizontal="left" vertical="center"/>
    </xf>
    <xf numFmtId="0" fontId="63" fillId="54" borderId="32" xfId="0" applyFont="1" applyFill="1" applyBorder="1" applyAlignment="1">
      <alignment horizontal="center" vertical="center"/>
    </xf>
    <xf numFmtId="0" fontId="60" fillId="0" borderId="19" xfId="0" quotePrefix="1" applyFont="1" applyBorder="1" applyAlignment="1">
      <alignment horizontal="left" vertical="center"/>
    </xf>
    <xf numFmtId="0" fontId="60" fillId="0" borderId="13" xfId="0" quotePrefix="1" applyFont="1" applyBorder="1" applyAlignment="1">
      <alignment horizontal="center" vertical="center"/>
    </xf>
    <xf numFmtId="0" fontId="61" fillId="0" borderId="38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61" fillId="0" borderId="36" xfId="0" applyFont="1" applyBorder="1" applyAlignment="1">
      <alignment vertical="center"/>
    </xf>
    <xf numFmtId="0" fontId="60" fillId="0" borderId="42" xfId="164" applyFont="1" applyBorder="1" applyAlignment="1">
      <alignment horizontal="left" vertical="center"/>
    </xf>
    <xf numFmtId="0" fontId="58" fillId="0" borderId="32" xfId="84" applyFont="1" applyBorder="1" applyAlignment="1">
      <alignment horizontal="left" vertical="center"/>
    </xf>
    <xf numFmtId="0" fontId="58" fillId="0" borderId="30" xfId="0" applyFont="1" applyBorder="1" applyAlignment="1">
      <alignment vertical="center"/>
    </xf>
    <xf numFmtId="2" fontId="60" fillId="0" borderId="30" xfId="0" applyNumberFormat="1" applyFont="1" applyBorder="1" applyAlignment="1" applyProtection="1">
      <alignment vertical="center"/>
      <protection hidden="1"/>
    </xf>
    <xf numFmtId="0" fontId="60" fillId="0" borderId="30" xfId="0" applyFont="1" applyBorder="1" applyAlignment="1">
      <alignment vertical="center"/>
    </xf>
    <xf numFmtId="0" fontId="63" fillId="0" borderId="30" xfId="0" applyFont="1" applyBorder="1" applyAlignment="1">
      <alignment vertical="center"/>
    </xf>
    <xf numFmtId="0" fontId="63" fillId="0" borderId="31" xfId="0" applyFont="1" applyBorder="1" applyAlignment="1">
      <alignment vertical="center"/>
    </xf>
    <xf numFmtId="3" fontId="58" fillId="0" borderId="32" xfId="75" applyNumberFormat="1" applyFont="1" applyBorder="1" applyAlignment="1">
      <alignment horizontal="center" vertical="center"/>
    </xf>
    <xf numFmtId="2" fontId="60" fillId="0" borderId="22" xfId="0" applyNumberFormat="1" applyFont="1" applyBorder="1" applyAlignment="1" applyProtection="1">
      <alignment vertical="center"/>
      <protection hidden="1"/>
    </xf>
    <xf numFmtId="0" fontId="60" fillId="0" borderId="22" xfId="0" applyFont="1" applyBorder="1" applyAlignment="1">
      <alignment horizontal="center" vertical="center"/>
    </xf>
    <xf numFmtId="0" fontId="60" fillId="0" borderId="22" xfId="0" applyFont="1" applyBorder="1" applyAlignment="1">
      <alignment vertical="center"/>
    </xf>
    <xf numFmtId="0" fontId="63" fillId="0" borderId="22" xfId="0" applyFont="1" applyBorder="1" applyAlignment="1">
      <alignment vertical="center"/>
    </xf>
    <xf numFmtId="0" fontId="58" fillId="0" borderId="61" xfId="84" applyFont="1" applyBorder="1" applyAlignment="1">
      <alignment horizontal="left" vertical="center"/>
    </xf>
    <xf numFmtId="0" fontId="58" fillId="0" borderId="22" xfId="0" applyFont="1" applyBorder="1" applyAlignment="1">
      <alignment vertical="center"/>
    </xf>
    <xf numFmtId="0" fontId="60" fillId="0" borderId="62" xfId="164" applyFont="1" applyBorder="1" applyAlignment="1">
      <alignment horizontal="left" vertical="center"/>
    </xf>
    <xf numFmtId="0" fontId="58" fillId="0" borderId="40" xfId="84" applyFont="1" applyBorder="1" applyAlignment="1">
      <alignment horizontal="left" vertical="center"/>
    </xf>
    <xf numFmtId="0" fontId="58" fillId="0" borderId="39" xfId="0" applyFont="1" applyBorder="1" applyAlignment="1">
      <alignment vertical="center"/>
    </xf>
    <xf numFmtId="2" fontId="60" fillId="0" borderId="39" xfId="0" applyNumberFormat="1" applyFont="1" applyBorder="1" applyAlignment="1" applyProtection="1">
      <alignment vertical="center"/>
      <protection hidden="1"/>
    </xf>
    <xf numFmtId="0" fontId="60" fillId="0" borderId="39" xfId="0" applyFont="1" applyBorder="1" applyAlignment="1" applyProtection="1">
      <alignment horizontal="center" vertical="center"/>
      <protection hidden="1"/>
    </xf>
    <xf numFmtId="0" fontId="60" fillId="0" borderId="39" xfId="0" applyFont="1" applyBorder="1" applyAlignment="1" applyProtection="1">
      <alignment vertical="center"/>
      <protection hidden="1"/>
    </xf>
    <xf numFmtId="0" fontId="60" fillId="0" borderId="60" xfId="0" applyFont="1" applyBorder="1" applyAlignment="1" applyProtection="1">
      <alignment horizontal="center" vertical="center"/>
      <protection hidden="1"/>
    </xf>
    <xf numFmtId="3" fontId="61" fillId="0" borderId="40" xfId="0" applyNumberFormat="1" applyFont="1" applyBorder="1" applyAlignment="1">
      <alignment horizontal="center" vertical="center"/>
    </xf>
    <xf numFmtId="3" fontId="58" fillId="0" borderId="40" xfId="75" applyNumberFormat="1" applyFont="1" applyBorder="1" applyAlignment="1">
      <alignment horizontal="center" vertical="center"/>
    </xf>
    <xf numFmtId="3" fontId="60" fillId="0" borderId="40" xfId="0" applyNumberFormat="1" applyFont="1" applyBorder="1" applyAlignment="1" applyProtection="1">
      <alignment horizontal="center" vertical="center"/>
      <protection hidden="1"/>
    </xf>
    <xf numFmtId="0" fontId="63" fillId="0" borderId="40" xfId="0" applyFont="1" applyBorder="1" applyAlignment="1" applyProtection="1">
      <alignment horizontal="center" vertical="center"/>
      <protection hidden="1"/>
    </xf>
    <xf numFmtId="0" fontId="60" fillId="0" borderId="41" xfId="0" applyFont="1" applyBorder="1" applyAlignment="1" applyProtection="1">
      <alignment horizontal="center" vertical="center"/>
      <protection hidden="1"/>
    </xf>
    <xf numFmtId="0" fontId="60" fillId="0" borderId="0" xfId="164" applyFont="1" applyBorder="1" applyAlignment="1">
      <alignment horizontal="left" vertical="center"/>
    </xf>
    <xf numFmtId="1" fontId="61" fillId="0" borderId="0" xfId="0" applyNumberFormat="1" applyFont="1" applyAlignment="1" applyProtection="1">
      <alignment horizontal="left" vertical="center"/>
      <protection hidden="1"/>
    </xf>
    <xf numFmtId="0" fontId="60" fillId="0" borderId="10" xfId="0" applyFont="1" applyBorder="1" applyAlignment="1" applyProtection="1">
      <alignment horizontal="center" vertical="center"/>
      <protection hidden="1"/>
    </xf>
    <xf numFmtId="1" fontId="60" fillId="0" borderId="12" xfId="0" applyNumberFormat="1" applyFont="1" applyBorder="1" applyAlignment="1" applyProtection="1">
      <alignment horizontal="center" vertical="center"/>
      <protection hidden="1"/>
    </xf>
    <xf numFmtId="3" fontId="60" fillId="0" borderId="23" xfId="0" applyNumberFormat="1" applyFont="1" applyBorder="1" applyAlignment="1" applyProtection="1">
      <alignment horizontal="center" vertical="center"/>
      <protection hidden="1"/>
    </xf>
    <xf numFmtId="1" fontId="61" fillId="51" borderId="0" xfId="0" applyNumberFormat="1" applyFont="1" applyFill="1" applyAlignment="1" applyProtection="1">
      <alignment vertical="center"/>
      <protection hidden="1"/>
    </xf>
    <xf numFmtId="0" fontId="60" fillId="51" borderId="0" xfId="0" applyFont="1" applyFill="1" applyAlignment="1" applyProtection="1">
      <alignment vertical="center"/>
      <protection hidden="1"/>
    </xf>
    <xf numFmtId="0" fontId="60" fillId="51" borderId="0" xfId="0" applyFont="1" applyFill="1" applyAlignment="1" applyProtection="1">
      <alignment horizontal="center" vertical="center"/>
      <protection hidden="1"/>
    </xf>
    <xf numFmtId="1" fontId="60" fillId="51" borderId="0" xfId="0" applyNumberFormat="1" applyFont="1" applyFill="1" applyAlignment="1" applyProtection="1">
      <alignment horizontal="center" vertical="center"/>
      <protection hidden="1"/>
    </xf>
    <xf numFmtId="1" fontId="60" fillId="0" borderId="0" xfId="0" applyNumberFormat="1" applyFont="1" applyAlignment="1" applyProtection="1">
      <alignment vertical="center"/>
      <protection hidden="1"/>
    </xf>
    <xf numFmtId="1" fontId="60" fillId="0" borderId="0" xfId="0" applyNumberFormat="1" applyFont="1" applyAlignment="1" applyProtection="1">
      <alignment horizontal="center" vertical="center"/>
      <protection hidden="1"/>
    </xf>
    <xf numFmtId="0" fontId="66" fillId="0" borderId="0" xfId="0" applyFont="1" applyAlignment="1" applyProtection="1">
      <alignment horizontal="left" vertical="top"/>
      <protection hidden="1"/>
    </xf>
    <xf numFmtId="0" fontId="67" fillId="0" borderId="0" xfId="61" applyFont="1" applyFill="1" applyBorder="1" applyAlignment="1" applyProtection="1">
      <alignment horizontal="right" vertical="top"/>
      <protection hidden="1"/>
    </xf>
    <xf numFmtId="0" fontId="68" fillId="0" borderId="0" xfId="0" applyFont="1" applyAlignment="1" applyProtection="1">
      <alignment horizontal="right" vertical="top"/>
      <protection hidden="1"/>
    </xf>
    <xf numFmtId="0" fontId="66" fillId="0" borderId="21" xfId="0" applyFont="1" applyBorder="1" applyAlignment="1" applyProtection="1">
      <alignment horizontal="left" vertical="top"/>
      <protection hidden="1"/>
    </xf>
    <xf numFmtId="0" fontId="68" fillId="0" borderId="21" xfId="0" applyFont="1" applyBorder="1" applyAlignment="1" applyProtection="1">
      <alignment horizontal="right" vertical="top"/>
      <protection hidden="1"/>
    </xf>
    <xf numFmtId="4" fontId="65" fillId="0" borderId="34" xfId="0" applyNumberFormat="1" applyFont="1" applyBorder="1" applyAlignment="1">
      <alignment horizontal="center" vertical="center"/>
    </xf>
    <xf numFmtId="4" fontId="65" fillId="0" borderId="32" xfId="0" applyNumberFormat="1" applyFont="1" applyBorder="1" applyAlignment="1">
      <alignment horizontal="center" vertical="center"/>
    </xf>
    <xf numFmtId="4" fontId="60" fillId="0" borderId="21" xfId="0" applyNumberFormat="1" applyFont="1" applyBorder="1" applyAlignment="1" applyProtection="1">
      <alignment horizontal="center" vertical="center"/>
      <protection hidden="1"/>
    </xf>
    <xf numFmtId="4" fontId="61" fillId="0" borderId="32" xfId="0" applyNumberFormat="1" applyFont="1" applyBorder="1" applyAlignment="1">
      <alignment horizontal="center" vertical="center"/>
    </xf>
    <xf numFmtId="4" fontId="61" fillId="0" borderId="34" xfId="0" applyNumberFormat="1" applyFont="1" applyBorder="1" applyAlignment="1">
      <alignment horizontal="center" vertical="center"/>
    </xf>
    <xf numFmtId="4" fontId="61" fillId="0" borderId="40" xfId="0" applyNumberFormat="1" applyFont="1" applyBorder="1" applyAlignment="1">
      <alignment horizontal="center" vertical="center"/>
    </xf>
  </cellXfs>
  <cellStyles count="185">
    <cellStyle name="20 % - Akzent1 2" xfId="1" xr:uid="{00000000-0005-0000-0000-000000000000}"/>
    <cellStyle name="20 % - Akzent2 2" xfId="2" xr:uid="{00000000-0005-0000-0000-000001000000}"/>
    <cellStyle name="20 % - Akzent3 2" xfId="3" xr:uid="{00000000-0005-0000-0000-000002000000}"/>
    <cellStyle name="20 % - Akzent4 2" xfId="4" xr:uid="{00000000-0005-0000-0000-000003000000}"/>
    <cellStyle name="20 % - Akzent5 2" xfId="5" xr:uid="{00000000-0005-0000-0000-000004000000}"/>
    <cellStyle name="20 % - Akzent6 2" xfId="6" xr:uid="{00000000-0005-0000-0000-000005000000}"/>
    <cellStyle name="20 % – Zvýraznění 1" xfId="131" builtinId="30" customBuiltin="1"/>
    <cellStyle name="20 % – Zvýraznění 1 2" xfId="166" xr:uid="{9EFE8842-DDB5-43E0-8BB4-AFCEC2944A64}"/>
    <cellStyle name="20 % – Zvýraznění 2" xfId="132" builtinId="34" customBuiltin="1"/>
    <cellStyle name="20 % – Zvýraznění 2 2" xfId="169" xr:uid="{57AC5AC7-C046-440D-94F3-DC305361C6EE}"/>
    <cellStyle name="20 % – Zvýraznění 3" xfId="133" builtinId="38" customBuiltin="1"/>
    <cellStyle name="20 % – Zvýraznění 3 2" xfId="172" xr:uid="{DA258367-7FCF-4E6A-A4F7-BF34FB566343}"/>
    <cellStyle name="20 % – Zvýraznění 4" xfId="136" builtinId="42" customBuiltin="1"/>
    <cellStyle name="20 % – Zvýraznění 4 2" xfId="175" xr:uid="{0D98816A-DB56-406A-BA3B-B273E0DCA035}"/>
    <cellStyle name="20 % – Zvýraznění 5" xfId="11" builtinId="46" customBuiltin="1"/>
    <cellStyle name="20 % – Zvýraznění 5 2" xfId="147" xr:uid="{28928AE0-5899-4AD4-B596-BCFFEE81C99C}"/>
    <cellStyle name="20 % – Zvýraznění 5 3" xfId="178" xr:uid="{AD1CC800-7457-4268-8D2A-25DD45CB2A0B}"/>
    <cellStyle name="20 % – Zvýraznění 6" xfId="12" builtinId="50" customBuiltin="1"/>
    <cellStyle name="20 % – Zvýraznění 6 2" xfId="150" xr:uid="{37538BC2-4B75-42EF-852B-5C51343AFAE1}"/>
    <cellStyle name="20 % – Zvýraznění 6 3" xfId="181" xr:uid="{DA0E7EF8-5A65-400E-BBB2-5A9FB5A36A03}"/>
    <cellStyle name="20 % – Zvýraznění1 2" xfId="7" xr:uid="{00000000-0005-0000-0000-000006000000}"/>
    <cellStyle name="20 % – Zvýraznění2 2" xfId="8" xr:uid="{00000000-0005-0000-0000-000007000000}"/>
    <cellStyle name="20 % – Zvýraznění3 2" xfId="9" xr:uid="{00000000-0005-0000-0000-000008000000}"/>
    <cellStyle name="20 % – Zvýraznění4 2" xfId="10" xr:uid="{00000000-0005-0000-0000-000009000000}"/>
    <cellStyle name="40 % - Akzent1 2" xfId="13" xr:uid="{00000000-0005-0000-0000-00000C000000}"/>
    <cellStyle name="40 % - Akzent2 2" xfId="14" xr:uid="{00000000-0005-0000-0000-00000D000000}"/>
    <cellStyle name="40 % - Akzent3 2" xfId="15" xr:uid="{00000000-0005-0000-0000-00000E000000}"/>
    <cellStyle name="40 % - Akzent4 2" xfId="16" xr:uid="{00000000-0005-0000-0000-00000F000000}"/>
    <cellStyle name="40 % - Akzent5 2" xfId="17" xr:uid="{00000000-0005-0000-0000-000010000000}"/>
    <cellStyle name="40 % - Akzent6 2" xfId="18" xr:uid="{00000000-0005-0000-0000-000011000000}"/>
    <cellStyle name="40 % – Zvýraznění 1" xfId="19" builtinId="31" customBuiltin="1"/>
    <cellStyle name="40 % – Zvýraznění 1 2" xfId="142" xr:uid="{16407911-3446-4A93-B13B-FB2CFC41A2DE}"/>
    <cellStyle name="40 % – Zvýraznění 1 3" xfId="167" xr:uid="{D2FEF7D0-C5B4-424D-80E2-E6F57F33F84C}"/>
    <cellStyle name="40 % – Zvýraznění 2" xfId="20" builtinId="35" customBuiltin="1"/>
    <cellStyle name="40 % – Zvýraznění 2 2" xfId="144" xr:uid="{46B145E3-E35E-4325-8840-941B59620603}"/>
    <cellStyle name="40 % – Zvýraznění 2 3" xfId="170" xr:uid="{680690AE-8CA3-4FED-ADE3-A3186018E115}"/>
    <cellStyle name="40 % – Zvýraznění 3" xfId="134" builtinId="39" customBuiltin="1"/>
    <cellStyle name="40 % – Zvýraznění 3 2" xfId="173" xr:uid="{F0AA92A7-877C-43DC-9848-BAAF58BF6B0F}"/>
    <cellStyle name="40 % – Zvýraznění 4" xfId="22" builtinId="43" customBuiltin="1"/>
    <cellStyle name="40 % – Zvýraznění 4 2" xfId="146" xr:uid="{A09A1C6A-FD73-4460-975F-31A3D8FD64E6}"/>
    <cellStyle name="40 % – Zvýraznění 4 3" xfId="176" xr:uid="{A18AE76C-452E-4051-88FB-DCC5A9BB881C}"/>
    <cellStyle name="40 % – Zvýraznění 5" xfId="23" builtinId="47" customBuiltin="1"/>
    <cellStyle name="40 % – Zvýraznění 5 2" xfId="148" xr:uid="{96E2BC4D-3F2D-41FA-BA0B-B6D2DB674BAA}"/>
    <cellStyle name="40 % – Zvýraznění 5 3" xfId="179" xr:uid="{D3533927-069C-4417-A2D8-1AB3C5D09057}"/>
    <cellStyle name="40 % – Zvýraznění 6" xfId="24" builtinId="51" customBuiltin="1"/>
    <cellStyle name="40 % – Zvýraznění 6 2" xfId="151" xr:uid="{D6C695D1-9C2D-47AF-9418-20E544639A97}"/>
    <cellStyle name="40 % – Zvýraznění 6 3" xfId="182" xr:uid="{05355CC1-7DAF-436E-8915-6E4DD2FD454C}"/>
    <cellStyle name="40 % – Zvýraznění3 2" xfId="21" xr:uid="{00000000-0005-0000-0000-000014000000}"/>
    <cellStyle name="60 % - Akzent1 2" xfId="25" xr:uid="{00000000-0005-0000-0000-000018000000}"/>
    <cellStyle name="60 % - Akzent2 2" xfId="26" xr:uid="{00000000-0005-0000-0000-000019000000}"/>
    <cellStyle name="60 % - Akzent3 2" xfId="27" xr:uid="{00000000-0005-0000-0000-00001A000000}"/>
    <cellStyle name="60 % - Akzent4 2" xfId="28" xr:uid="{00000000-0005-0000-0000-00001B000000}"/>
    <cellStyle name="60 % - Akzent5 2" xfId="29" xr:uid="{00000000-0005-0000-0000-00001C000000}"/>
    <cellStyle name="60 % - Akzent6 2" xfId="30" xr:uid="{00000000-0005-0000-0000-00001D000000}"/>
    <cellStyle name="60 % – Zvýraznění 1" xfId="31" builtinId="32" customBuiltin="1"/>
    <cellStyle name="60 % – Zvýraznění 1 2" xfId="155" xr:uid="{DD92A393-EF37-4943-B6EE-22EFC01B3366}"/>
    <cellStyle name="60 % – Zvýraznění 1 3" xfId="143" xr:uid="{84089340-E30B-4523-A29C-11A4E2F1A568}"/>
    <cellStyle name="60 % – Zvýraznění 1 4" xfId="168" xr:uid="{DB7DD7EF-A416-4088-BD8B-4869AE9C4167}"/>
    <cellStyle name="60 % – Zvýraznění 2" xfId="32" builtinId="36" customBuiltin="1"/>
    <cellStyle name="60 % – Zvýraznění 2 2" xfId="156" xr:uid="{DA101644-0DFB-4F12-B1A4-8934AD63D44A}"/>
    <cellStyle name="60 % – Zvýraznění 2 3" xfId="145" xr:uid="{E8F51422-2A6E-40AB-BD73-0FF893158CE7}"/>
    <cellStyle name="60 % – Zvýraznění 2 4" xfId="171" xr:uid="{07EBCC1D-C559-48DD-A5CF-6A48D71A0E6D}"/>
    <cellStyle name="60 % – Zvýraznění 3" xfId="135" builtinId="40" customBuiltin="1"/>
    <cellStyle name="60 % – Zvýraznění 3 2" xfId="157" xr:uid="{9E18569A-1272-4FE9-97F3-55645857C280}"/>
    <cellStyle name="60 % – Zvýraznění 3 3" xfId="174" xr:uid="{0901EE15-1CFA-4CBA-BEC0-6437F10CBACB}"/>
    <cellStyle name="60 % – Zvýraznění 4" xfId="137" builtinId="44" customBuiltin="1"/>
    <cellStyle name="60 % – Zvýraznění 4 2" xfId="158" xr:uid="{2891B851-5EA1-4625-BD4A-E84728FD40AA}"/>
    <cellStyle name="60 % – Zvýraznění 4 3" xfId="177" xr:uid="{9C7BC12B-6428-44A7-B41E-05B81E10CECC}"/>
    <cellStyle name="60 % – Zvýraznění 5" xfId="35" builtinId="48" customBuiltin="1"/>
    <cellStyle name="60 % – Zvýraznění 5 2" xfId="159" xr:uid="{1C745468-444E-40B0-AEE8-EA53B745291B}"/>
    <cellStyle name="60 % – Zvýraznění 5 3" xfId="149" xr:uid="{6AAFCD8F-BBF1-4168-B1C2-6FDF04A313C0}"/>
    <cellStyle name="60 % – Zvýraznění 5 4" xfId="180" xr:uid="{A0EC984B-1C85-4ECC-8C76-CCA1F935D70E}"/>
    <cellStyle name="60 % – Zvýraznění 6" xfId="138" builtinId="52" customBuiltin="1"/>
    <cellStyle name="60 % – Zvýraznění 6 2" xfId="160" xr:uid="{09E5216C-B9A1-4B64-90DC-7CE75BA743E1}"/>
    <cellStyle name="60 % – Zvýraznění 6 3" xfId="183" xr:uid="{6F4EF60D-A131-4C36-A274-2496500FA99E}"/>
    <cellStyle name="60 % – Zvýraznění3 2" xfId="33" xr:uid="{00000000-0005-0000-0000-000020000000}"/>
    <cellStyle name="60 % – Zvýraznění4 2" xfId="34" xr:uid="{00000000-0005-0000-0000-000021000000}"/>
    <cellStyle name="60 % – Zvýraznění6 2" xfId="36" xr:uid="{00000000-0005-0000-0000-000023000000}"/>
    <cellStyle name="Akzent1 2" xfId="37" xr:uid="{00000000-0005-0000-0000-000024000000}"/>
    <cellStyle name="Akzent2 2" xfId="38" xr:uid="{00000000-0005-0000-0000-000025000000}"/>
    <cellStyle name="Akzent3 2" xfId="39" xr:uid="{00000000-0005-0000-0000-000026000000}"/>
    <cellStyle name="Akzent4 2" xfId="40" xr:uid="{00000000-0005-0000-0000-000027000000}"/>
    <cellStyle name="Akzent5 2" xfId="41" xr:uid="{00000000-0005-0000-0000-000028000000}"/>
    <cellStyle name="Akzent6 2" xfId="42" xr:uid="{00000000-0005-0000-0000-000029000000}"/>
    <cellStyle name="Ausgabe 2" xfId="43" xr:uid="{00000000-0005-0000-0000-00002A000000}"/>
    <cellStyle name="Berechnung 2" xfId="44" xr:uid="{00000000-0005-0000-0000-00002B000000}"/>
    <cellStyle name="Celkem" xfId="45" builtinId="25" customBuiltin="1"/>
    <cellStyle name="Čárka 2" xfId="46" xr:uid="{00000000-0005-0000-0000-00002D000000}"/>
    <cellStyle name="Čárka 2 2" xfId="163" xr:uid="{7FB0196C-6CA1-4084-A5A1-1FFA4660C064}"/>
    <cellStyle name="Čárky bez des. míst 2" xfId="47" xr:uid="{00000000-0005-0000-0000-00002E000000}"/>
    <cellStyle name="Čárky bez des. míst 3" xfId="48" xr:uid="{00000000-0005-0000-0000-00002F000000}"/>
    <cellStyle name="Čárky bez des. míst 3 2" xfId="49" xr:uid="{00000000-0005-0000-0000-000030000000}"/>
    <cellStyle name="Dezimal [0] 2" xfId="50" xr:uid="{00000000-0005-0000-0000-000031000000}"/>
    <cellStyle name="Dezimal [0] 3" xfId="51" xr:uid="{00000000-0005-0000-0000-000032000000}"/>
    <cellStyle name="Dezimal [0] 3 2" xfId="52" xr:uid="{00000000-0005-0000-0000-000033000000}"/>
    <cellStyle name="Eingabe 2" xfId="53" xr:uid="{00000000-0005-0000-0000-000034000000}"/>
    <cellStyle name="Ergebnis 2" xfId="54" xr:uid="{00000000-0005-0000-0000-000035000000}"/>
    <cellStyle name="Erklärender Text 2" xfId="55" xr:uid="{00000000-0005-0000-0000-000036000000}"/>
    <cellStyle name="Euro" xfId="56" xr:uid="{00000000-0005-0000-0000-000037000000}"/>
    <cellStyle name="Euro 2" xfId="57" xr:uid="{00000000-0005-0000-0000-000038000000}"/>
    <cellStyle name="Euro 2 2" xfId="58" xr:uid="{00000000-0005-0000-0000-000039000000}"/>
    <cellStyle name="Euro 3" xfId="59" xr:uid="{00000000-0005-0000-0000-00003A000000}"/>
    <cellStyle name="Gut 2" xfId="60" xr:uid="{00000000-0005-0000-0000-00003B000000}"/>
    <cellStyle name="Hypertextový odkaz" xfId="61" builtinId="8"/>
    <cellStyle name="Komma 2" xfId="63" xr:uid="{00000000-0005-0000-0000-00003E000000}"/>
    <cellStyle name="Komma 3" xfId="64" xr:uid="{00000000-0005-0000-0000-00003F000000}"/>
    <cellStyle name="Komma 3 2" xfId="65" xr:uid="{00000000-0005-0000-0000-000040000000}"/>
    <cellStyle name="Kontrolní buňka" xfId="66" builtinId="23" customBuiltin="1"/>
    <cellStyle name="Měna 2" xfId="154" xr:uid="{9E60C9C3-09F3-428A-BECF-7919491C87B4}"/>
    <cellStyle name="Měna 3" xfId="152" xr:uid="{434B7711-DBF7-49B6-884C-EDAD4A8B09A2}"/>
    <cellStyle name="Měna 3 2" xfId="161" xr:uid="{DDDC2D41-18B0-4335-8298-E297D6C63ADC}"/>
    <cellStyle name="Měna 3 3" xfId="184" xr:uid="{C87F3711-DC24-41AB-ABA6-F06C9600EE89}"/>
    <cellStyle name="Migliaia (0)" xfId="67" xr:uid="{00000000-0005-0000-0000-000042000000}"/>
    <cellStyle name="Nadpis 1" xfId="68" builtinId="16" customBuiltin="1"/>
    <cellStyle name="Nadpis 2" xfId="69" builtinId="17" customBuiltin="1"/>
    <cellStyle name="Nadpis 3" xfId="70" builtinId="18" customBuiltin="1"/>
    <cellStyle name="Nadpis 4" xfId="71" builtinId="19" customBuiltin="1"/>
    <cellStyle name="Název" xfId="130" builtinId="15" customBuiltin="1"/>
    <cellStyle name="Název 2" xfId="72" xr:uid="{00000000-0005-0000-0000-000047000000}"/>
    <cellStyle name="Neutral 2" xfId="73" xr:uid="{00000000-0005-0000-0000-000048000000}"/>
    <cellStyle name="Neutrální" xfId="74" builtinId="28" customBuiltin="1"/>
    <cellStyle name="Neutrální 2" xfId="153" xr:uid="{ED31E445-5664-4FF7-B7C7-4C4E65AE0AB5}"/>
    <cellStyle name="Neutrální 3" xfId="140" xr:uid="{07647E82-E214-46DF-AB05-D154F5C68C05}"/>
    <cellStyle name="Normální" xfId="0" builtinId="0"/>
    <cellStyle name="Normální 10" xfId="75" xr:uid="{00000000-0005-0000-0000-00004B000000}"/>
    <cellStyle name="Normální 11" xfId="139" xr:uid="{C9587861-6660-425B-BD77-90BB00816C1A}"/>
    <cellStyle name="Normální 12" xfId="164" xr:uid="{2EEE0F76-AB0C-4EC9-A288-E303D82440D0}"/>
    <cellStyle name="Normální 2" xfId="76" xr:uid="{00000000-0005-0000-0000-00004C000000}"/>
    <cellStyle name="Normální 3" xfId="77" xr:uid="{00000000-0005-0000-0000-00004D000000}"/>
    <cellStyle name="Normální 3 2" xfId="78" xr:uid="{00000000-0005-0000-0000-00004E000000}"/>
    <cellStyle name="Normální 4" xfId="79" xr:uid="{00000000-0005-0000-0000-00004F000000}"/>
    <cellStyle name="Normální 4 2" xfId="80" xr:uid="{00000000-0005-0000-0000-000050000000}"/>
    <cellStyle name="Normální 5" xfId="81" xr:uid="{00000000-0005-0000-0000-000051000000}"/>
    <cellStyle name="normální 5 2" xfId="82" xr:uid="{00000000-0005-0000-0000-000052000000}"/>
    <cellStyle name="Normální 6" xfId="83" xr:uid="{00000000-0005-0000-0000-000053000000}"/>
    <cellStyle name="Normální 7" xfId="84" xr:uid="{00000000-0005-0000-0000-000054000000}"/>
    <cellStyle name="Normální 8" xfId="85" xr:uid="{00000000-0005-0000-0000-000055000000}"/>
    <cellStyle name="Normální 9" xfId="86" xr:uid="{00000000-0005-0000-0000-000056000000}"/>
    <cellStyle name="Notiz 2" xfId="87" xr:uid="{00000000-0005-0000-0000-000057000000}"/>
    <cellStyle name="Notiz 2 2" xfId="88" xr:uid="{00000000-0005-0000-0000-000058000000}"/>
    <cellStyle name="Poznámka 2" xfId="89" xr:uid="{00000000-0005-0000-0000-000059000000}"/>
    <cellStyle name="Poznámka 3" xfId="141" xr:uid="{CCC1F22F-9E04-43B2-A9EF-113A6298ECED}"/>
    <cellStyle name="Poznámka 4" xfId="165" xr:uid="{947DAA15-BF17-4F02-B25C-27904C7EB920}"/>
    <cellStyle name="Procenta 2" xfId="90" xr:uid="{00000000-0005-0000-0000-00005A000000}"/>
    <cellStyle name="Procenta 3" xfId="91" xr:uid="{00000000-0005-0000-0000-00005B000000}"/>
    <cellStyle name="Propojená buňka" xfId="92" builtinId="24" customBuiltin="1"/>
    <cellStyle name="Prozent 2" xfId="93" xr:uid="{00000000-0005-0000-0000-00005D000000}"/>
    <cellStyle name="Prozent 3" xfId="94" xr:uid="{00000000-0005-0000-0000-00005E000000}"/>
    <cellStyle name="Schlecht 2" xfId="95" xr:uid="{00000000-0005-0000-0000-00005F000000}"/>
    <cellStyle name="Správně" xfId="96" builtinId="26" customBuiltin="1"/>
    <cellStyle name="Standard 11" xfId="97" xr:uid="{00000000-0005-0000-0000-000061000000}"/>
    <cellStyle name="Standard 2" xfId="98" xr:uid="{00000000-0005-0000-0000-000062000000}"/>
    <cellStyle name="Standard 2 2" xfId="99" xr:uid="{00000000-0005-0000-0000-000063000000}"/>
    <cellStyle name="Standard 2 2 2" xfId="100" xr:uid="{00000000-0005-0000-0000-000064000000}"/>
    <cellStyle name="Standard 2 2 2 2" xfId="101" xr:uid="{00000000-0005-0000-0000-000065000000}"/>
    <cellStyle name="Standard 2 3" xfId="102" xr:uid="{00000000-0005-0000-0000-000066000000}"/>
    <cellStyle name="Standard 2 3 2" xfId="103" xr:uid="{00000000-0005-0000-0000-000067000000}"/>
    <cellStyle name="Standard 3" xfId="104" xr:uid="{00000000-0005-0000-0000-000068000000}"/>
    <cellStyle name="Standard 3 2" xfId="105" xr:uid="{00000000-0005-0000-0000-000069000000}"/>
    <cellStyle name="Standard 3 3" xfId="106" xr:uid="{00000000-0005-0000-0000-00006A000000}"/>
    <cellStyle name="Standard 3 3 2" xfId="107" xr:uid="{00000000-0005-0000-0000-00006B000000}"/>
    <cellStyle name="Standard 4" xfId="108" xr:uid="{00000000-0005-0000-0000-00006C000000}"/>
    <cellStyle name="Standard_KollTech 2007_08" xfId="109" xr:uid="{00000000-0005-0000-0000-00006D000000}"/>
    <cellStyle name="Špatně" xfId="62" builtinId="27" customBuiltin="1"/>
    <cellStyle name="Text upozornění" xfId="110" builtinId="11" customBuiltin="1"/>
    <cellStyle name="Überschrift 1 2" xfId="111" xr:uid="{00000000-0005-0000-0000-00006F000000}"/>
    <cellStyle name="Überschrift 2 2" xfId="112" xr:uid="{00000000-0005-0000-0000-000070000000}"/>
    <cellStyle name="Überschrift 3 2" xfId="113" xr:uid="{00000000-0005-0000-0000-000071000000}"/>
    <cellStyle name="Überschrift 4 2" xfId="114" xr:uid="{00000000-0005-0000-0000-000072000000}"/>
    <cellStyle name="Überschrift 5" xfId="115" xr:uid="{00000000-0005-0000-0000-000073000000}"/>
    <cellStyle name="Valuta (0)_LISTINO_ESTATE" xfId="116" xr:uid="{00000000-0005-0000-0000-000074000000}"/>
    <cellStyle name="Verknüpfte Zelle 2" xfId="117" xr:uid="{00000000-0005-0000-0000-000075000000}"/>
    <cellStyle name="Vstup" xfId="118" builtinId="20" customBuiltin="1"/>
    <cellStyle name="Výpočet" xfId="119" builtinId="22" customBuiltin="1"/>
    <cellStyle name="Výstup" xfId="120" builtinId="21" customBuiltin="1"/>
    <cellStyle name="Vysvětlující text" xfId="121" builtinId="53" customBuiltin="1"/>
    <cellStyle name="Warnender Text 2" xfId="122" xr:uid="{00000000-0005-0000-0000-00007A000000}"/>
    <cellStyle name="Zelle überprüfen 2" xfId="123" xr:uid="{00000000-0005-0000-0000-00007B000000}"/>
    <cellStyle name="Zvýraznění 1" xfId="124" builtinId="29" customBuiltin="1"/>
    <cellStyle name="Zvýraznění 2" xfId="125" builtinId="33" customBuiltin="1"/>
    <cellStyle name="Zvýraznění 3" xfId="126" builtinId="37" customBuiltin="1"/>
    <cellStyle name="Zvýraznění 4" xfId="127" builtinId="41" customBuiltin="1"/>
    <cellStyle name="Zvýraznění 5" xfId="128" builtinId="45" customBuiltin="1"/>
    <cellStyle name="Zvýraznění 6" xfId="129" builtinId="49" customBuiltin="1"/>
    <cellStyle name="常规_sheet_35" xfId="162" xr:uid="{C1ADDD4D-2E18-475C-9CAA-8A2B13C975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170238</xdr:colOff>
      <xdr:row>7</xdr:row>
      <xdr:rowOff>167986</xdr:rowOff>
    </xdr:from>
    <xdr:to>
      <xdr:col>4</xdr:col>
      <xdr:colOff>1082560</xdr:colOff>
      <xdr:row>8</xdr:row>
      <xdr:rowOff>422391</xdr:rowOff>
    </xdr:to>
    <xdr:pic>
      <xdr:nvPicPr>
        <xdr:cNvPr id="1856" name="Obrázek 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147" y="2021031"/>
          <a:ext cx="5802457" cy="687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acing.blizzardski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B1:AK103"/>
  <sheetViews>
    <sheetView showGridLines="0" tabSelected="1" zoomScale="55" zoomScaleNormal="55" workbookViewId="0">
      <selection activeCell="AM9" sqref="AM9"/>
    </sheetView>
  </sheetViews>
  <sheetFormatPr defaultColWidth="9.109375" defaultRowHeight="20.100000000000001" customHeight="1"/>
  <cols>
    <col min="1" max="1" width="1.33203125" style="7" customWidth="1"/>
    <col min="2" max="2" width="21.77734375" style="7" customWidth="1"/>
    <col min="3" max="3" width="8.21875" style="7" bestFit="1" customWidth="1"/>
    <col min="4" max="4" width="41.77734375" style="7" customWidth="1"/>
    <col min="5" max="5" width="48.44140625" style="7" customWidth="1"/>
    <col min="6" max="6" width="10.88671875" style="11" customWidth="1"/>
    <col min="7" max="11" width="5.5546875" style="7" customWidth="1"/>
    <col min="12" max="17" width="5.5546875" style="12" customWidth="1"/>
    <col min="18" max="18" width="15.109375" style="10" bestFit="1" customWidth="1"/>
    <col min="19" max="19" width="18.33203125" style="10" customWidth="1"/>
    <col min="20" max="22" width="17.109375" style="6" bestFit="1" customWidth="1"/>
    <col min="23" max="23" width="10.44140625" style="6" customWidth="1"/>
    <col min="24" max="24" width="11" style="6" customWidth="1"/>
    <col min="25" max="25" width="17.109375" style="6" customWidth="1"/>
    <col min="26" max="26" width="1.109375" style="6" customWidth="1"/>
    <col min="27" max="36" width="0" style="6" hidden="1" customWidth="1"/>
    <col min="37" max="37" width="9.109375" style="6"/>
    <col min="38" max="16384" width="9.109375" style="7"/>
  </cols>
  <sheetData>
    <row r="1" spans="2:25" ht="6" customHeight="1" thickBot="1">
      <c r="B1" s="1"/>
      <c r="C1" s="1"/>
      <c r="D1" s="1"/>
      <c r="E1" s="1"/>
      <c r="F1" s="2"/>
      <c r="G1" s="1"/>
      <c r="H1" s="1"/>
      <c r="I1" s="1"/>
      <c r="J1" s="1"/>
      <c r="K1" s="1"/>
      <c r="L1" s="3"/>
      <c r="M1" s="3"/>
      <c r="N1" s="3"/>
      <c r="O1" s="3"/>
      <c r="P1" s="3"/>
      <c r="Q1" s="3"/>
      <c r="R1" s="4"/>
      <c r="S1" s="4"/>
      <c r="T1" s="5"/>
      <c r="U1" s="5"/>
      <c r="V1" s="5"/>
      <c r="W1" s="5"/>
      <c r="X1" s="5"/>
      <c r="Y1" s="5"/>
    </row>
    <row r="2" spans="2:25" ht="23.4">
      <c r="B2" s="17" t="s">
        <v>0</v>
      </c>
      <c r="C2" s="23"/>
      <c r="D2" s="14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27" t="s">
        <v>72</v>
      </c>
      <c r="S2" s="28"/>
      <c r="T2" s="28"/>
      <c r="U2" s="28"/>
      <c r="V2" s="28"/>
      <c r="W2" s="28"/>
      <c r="X2" s="28"/>
      <c r="Y2" s="29"/>
    </row>
    <row r="3" spans="2:25" ht="23.4">
      <c r="B3" s="18" t="s">
        <v>6</v>
      </c>
      <c r="C3" s="24"/>
      <c r="D3" s="13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30"/>
      <c r="S3" s="31"/>
      <c r="T3" s="31"/>
      <c r="U3" s="31"/>
      <c r="V3" s="31"/>
      <c r="W3" s="31"/>
      <c r="X3" s="31"/>
      <c r="Y3" s="32"/>
    </row>
    <row r="4" spans="2:25" ht="23.4">
      <c r="B4" s="19" t="s">
        <v>4</v>
      </c>
      <c r="C4" s="25"/>
      <c r="D4" s="13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33" t="s">
        <v>73</v>
      </c>
      <c r="S4" s="34"/>
      <c r="T4" s="34"/>
      <c r="U4" s="34"/>
      <c r="V4" s="34"/>
      <c r="W4" s="34"/>
      <c r="X4" s="34"/>
      <c r="Y4" s="35"/>
    </row>
    <row r="5" spans="2:25" ht="23.4">
      <c r="B5" s="18" t="s">
        <v>5</v>
      </c>
      <c r="C5" s="24"/>
      <c r="D5" s="13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33"/>
      <c r="S5" s="34"/>
      <c r="T5" s="34"/>
      <c r="U5" s="34"/>
      <c r="V5" s="34"/>
      <c r="W5" s="34"/>
      <c r="X5" s="34"/>
      <c r="Y5" s="35"/>
    </row>
    <row r="6" spans="2:25" ht="23.4">
      <c r="B6" s="18" t="s">
        <v>18</v>
      </c>
      <c r="C6" s="24"/>
      <c r="D6" s="13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33" t="s">
        <v>74</v>
      </c>
      <c r="S6" s="34"/>
      <c r="T6" s="34"/>
      <c r="U6" s="34"/>
      <c r="V6" s="34"/>
      <c r="W6" s="34"/>
      <c r="X6" s="34"/>
      <c r="Y6" s="35"/>
    </row>
    <row r="7" spans="2:25" ht="24" thickBot="1">
      <c r="B7" s="19" t="s">
        <v>19</v>
      </c>
      <c r="C7" s="25"/>
      <c r="D7" s="13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36"/>
      <c r="S7" s="37"/>
      <c r="T7" s="37"/>
      <c r="U7" s="37"/>
      <c r="V7" s="37"/>
      <c r="W7" s="37"/>
      <c r="X7" s="37"/>
      <c r="Y7" s="38"/>
    </row>
    <row r="8" spans="2:25" ht="34.799999999999997" customHeight="1">
      <c r="B8" s="8"/>
      <c r="C8" s="26"/>
      <c r="D8" s="39" t="s">
        <v>25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40"/>
    </row>
    <row r="9" spans="2:25" ht="34.799999999999997" customHeight="1" thickBot="1">
      <c r="B9" s="9"/>
      <c r="C9" s="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2"/>
    </row>
    <row r="10" spans="2:25" s="71" customFormat="1" ht="20.100000000000001" customHeight="1">
      <c r="B10" s="57"/>
      <c r="C10" s="58"/>
      <c r="D10" s="59"/>
      <c r="E10" s="60"/>
      <c r="F10" s="61"/>
      <c r="G10" s="62"/>
      <c r="H10" s="62"/>
      <c r="I10" s="62"/>
      <c r="J10" s="62"/>
      <c r="K10" s="62"/>
      <c r="L10" s="62"/>
      <c r="M10" s="62"/>
      <c r="N10" s="63"/>
      <c r="O10" s="63"/>
      <c r="P10" s="63"/>
      <c r="Q10" s="63"/>
      <c r="R10" s="64" t="s">
        <v>7</v>
      </c>
      <c r="S10" s="65" t="s">
        <v>11</v>
      </c>
      <c r="T10" s="66"/>
      <c r="U10" s="66"/>
      <c r="V10" s="67"/>
      <c r="W10" s="68" t="s">
        <v>1</v>
      </c>
      <c r="X10" s="69" t="s">
        <v>76</v>
      </c>
      <c r="Y10" s="70"/>
    </row>
    <row r="11" spans="2:25" s="71" customFormat="1" ht="20.100000000000001" customHeight="1">
      <c r="B11" s="72"/>
      <c r="C11" s="73"/>
      <c r="D11" s="74"/>
      <c r="E11" s="75"/>
      <c r="F11" s="76"/>
      <c r="G11" s="77"/>
      <c r="H11" s="77"/>
      <c r="I11" s="77"/>
      <c r="J11" s="77"/>
      <c r="K11" s="77"/>
      <c r="L11" s="77"/>
      <c r="M11" s="77"/>
      <c r="N11" s="78"/>
      <c r="O11" s="78"/>
      <c r="P11" s="78"/>
      <c r="Q11" s="78"/>
      <c r="R11" s="79" t="s">
        <v>8</v>
      </c>
      <c r="S11" s="80"/>
      <c r="T11" s="81" t="s">
        <v>17</v>
      </c>
      <c r="U11" s="82"/>
      <c r="V11" s="83"/>
      <c r="W11" s="84"/>
      <c r="X11" s="85"/>
      <c r="Y11" s="86"/>
    </row>
    <row r="12" spans="2:25" s="71" customFormat="1" ht="20.100000000000001" customHeight="1">
      <c r="B12" s="87"/>
      <c r="D12" s="183" t="s">
        <v>16</v>
      </c>
      <c r="E12" s="184" t="s">
        <v>24</v>
      </c>
      <c r="F12" s="185"/>
      <c r="G12" s="88"/>
      <c r="H12" s="88"/>
      <c r="I12" s="89"/>
      <c r="J12" s="89"/>
      <c r="K12" s="89"/>
      <c r="L12" s="89"/>
      <c r="M12" s="89"/>
      <c r="N12" s="89"/>
      <c r="O12" s="89"/>
      <c r="P12" s="89"/>
      <c r="Q12" s="90"/>
      <c r="R12" s="79" t="s">
        <v>75</v>
      </c>
      <c r="S12" s="91" t="s">
        <v>23</v>
      </c>
      <c r="T12" s="79">
        <v>20000</v>
      </c>
      <c r="U12" s="79">
        <v>40000</v>
      </c>
      <c r="V12" s="79">
        <v>80000</v>
      </c>
      <c r="W12" s="92"/>
      <c r="X12" s="85"/>
      <c r="Y12" s="86"/>
    </row>
    <row r="13" spans="2:25" s="71" customFormat="1" ht="20.100000000000001" customHeight="1">
      <c r="B13" s="93"/>
      <c r="C13" s="94"/>
      <c r="D13" s="186"/>
      <c r="E13" s="187"/>
      <c r="F13" s="187"/>
      <c r="G13" s="95"/>
      <c r="H13" s="95"/>
      <c r="I13" s="96"/>
      <c r="J13" s="96"/>
      <c r="K13" s="96"/>
      <c r="L13" s="96"/>
      <c r="M13" s="96"/>
      <c r="N13" s="96"/>
      <c r="O13" s="96"/>
      <c r="P13" s="96"/>
      <c r="Q13" s="97"/>
      <c r="R13" s="79"/>
      <c r="S13" s="91" t="s">
        <v>76</v>
      </c>
      <c r="T13" s="91" t="s">
        <v>76</v>
      </c>
      <c r="U13" s="91" t="s">
        <v>76</v>
      </c>
      <c r="V13" s="91" t="s">
        <v>76</v>
      </c>
      <c r="W13" s="98"/>
      <c r="X13" s="99"/>
      <c r="Y13" s="100"/>
    </row>
    <row r="14" spans="2:25" s="71" customFormat="1" ht="31.5" customHeight="1" thickBot="1">
      <c r="B14" s="101" t="s">
        <v>22</v>
      </c>
      <c r="C14" s="102" t="s">
        <v>21</v>
      </c>
      <c r="D14" s="103" t="s">
        <v>9</v>
      </c>
      <c r="E14" s="104"/>
      <c r="F14" s="105"/>
      <c r="G14" s="43"/>
      <c r="H14" s="44">
        <v>156</v>
      </c>
      <c r="I14" s="44">
        <v>165</v>
      </c>
      <c r="J14" s="44">
        <v>185</v>
      </c>
      <c r="K14" s="44">
        <v>188</v>
      </c>
      <c r="L14" s="44">
        <v>193</v>
      </c>
      <c r="M14" s="44">
        <v>195</v>
      </c>
      <c r="N14" s="44">
        <v>202</v>
      </c>
      <c r="O14" s="44">
        <v>205</v>
      </c>
      <c r="P14" s="44">
        <v>212</v>
      </c>
      <c r="Q14" s="44">
        <v>218</v>
      </c>
      <c r="R14" s="106"/>
      <c r="S14" s="106"/>
      <c r="T14" s="107">
        <v>-0.01</v>
      </c>
      <c r="U14" s="107">
        <v>-0.03</v>
      </c>
      <c r="V14" s="107">
        <v>-0.05</v>
      </c>
      <c r="W14" s="108"/>
      <c r="X14" s="108" t="s">
        <v>2</v>
      </c>
      <c r="Y14" s="109" t="s">
        <v>3</v>
      </c>
    </row>
    <row r="15" spans="2:25" s="51" customFormat="1" ht="34.950000000000003" customHeight="1" thickTop="1">
      <c r="B15" s="110" t="s">
        <v>26</v>
      </c>
      <c r="C15" s="111" t="s">
        <v>20</v>
      </c>
      <c r="D15" s="112" t="s">
        <v>58</v>
      </c>
      <c r="E15" s="113"/>
      <c r="F15" s="113"/>
      <c r="G15" s="45"/>
      <c r="H15" s="46"/>
      <c r="I15" s="46"/>
      <c r="J15" s="46"/>
      <c r="K15" s="46"/>
      <c r="L15" s="46"/>
      <c r="M15" s="46"/>
      <c r="N15" s="46"/>
      <c r="O15" s="46"/>
      <c r="P15" s="47"/>
      <c r="Q15" s="47"/>
      <c r="R15" s="188">
        <v>1099.99</v>
      </c>
      <c r="S15" s="114">
        <v>482.45</v>
      </c>
      <c r="T15" s="114">
        <f>S15*0.99</f>
        <v>477.62549999999999</v>
      </c>
      <c r="U15" s="114">
        <f>S15*0.97</f>
        <v>467.97649999999999</v>
      </c>
      <c r="V15" s="115">
        <f>S15*0.95</f>
        <v>458.32749999999999</v>
      </c>
      <c r="W15" s="116">
        <f>SUM(H15:Q15)</f>
        <v>0</v>
      </c>
      <c r="X15" s="79">
        <f>S15</f>
        <v>482.45</v>
      </c>
      <c r="Y15" s="117">
        <f>W15*X15</f>
        <v>0</v>
      </c>
    </row>
    <row r="16" spans="2:25" s="51" customFormat="1" ht="34.950000000000003" customHeight="1">
      <c r="B16" s="110" t="s">
        <v>27</v>
      </c>
      <c r="C16" s="111" t="s">
        <v>20</v>
      </c>
      <c r="D16" s="112" t="s">
        <v>61</v>
      </c>
      <c r="E16" s="118"/>
      <c r="F16" s="118"/>
      <c r="G16" s="48"/>
      <c r="H16" s="49"/>
      <c r="I16" s="49"/>
      <c r="J16" s="50"/>
      <c r="K16" s="49"/>
      <c r="L16" s="49"/>
      <c r="M16" s="50"/>
      <c r="N16" s="50"/>
      <c r="O16" s="50"/>
      <c r="P16" s="50"/>
      <c r="Q16" s="49"/>
      <c r="R16" s="189">
        <v>1099.99</v>
      </c>
      <c r="S16" s="114">
        <v>482.45</v>
      </c>
      <c r="T16" s="114">
        <f t="shared" ref="T16:T26" si="0">S16*0.99</f>
        <v>477.62549999999999</v>
      </c>
      <c r="U16" s="114">
        <f t="shared" ref="U16:U18" si="1">S16*0.97</f>
        <v>467.97649999999999</v>
      </c>
      <c r="V16" s="115">
        <f t="shared" ref="V16:V18" si="2">S16*0.95</f>
        <v>458.32749999999999</v>
      </c>
      <c r="W16" s="119">
        <f>SUM(H16:Q16)</f>
        <v>0</v>
      </c>
      <c r="X16" s="120">
        <f t="shared" ref="X16:X43" si="3">S16</f>
        <v>482.45</v>
      </c>
      <c r="Y16" s="121">
        <f t="shared" ref="Y16:Y32" si="4">W16*X16</f>
        <v>0</v>
      </c>
    </row>
    <row r="17" spans="2:25" s="51" customFormat="1" ht="34.950000000000003" customHeight="1">
      <c r="B17" s="110" t="s">
        <v>28</v>
      </c>
      <c r="C17" s="111" t="s">
        <v>20</v>
      </c>
      <c r="D17" s="112" t="s">
        <v>59</v>
      </c>
      <c r="E17" s="118"/>
      <c r="F17" s="118"/>
      <c r="G17" s="48"/>
      <c r="H17" s="49"/>
      <c r="I17" s="49"/>
      <c r="J17" s="49"/>
      <c r="K17" s="50"/>
      <c r="L17" s="50"/>
      <c r="M17" s="49"/>
      <c r="N17" s="49"/>
      <c r="O17" s="49"/>
      <c r="P17" s="49"/>
      <c r="Q17" s="49"/>
      <c r="R17" s="189">
        <v>1099.99</v>
      </c>
      <c r="S17" s="114">
        <v>482.45</v>
      </c>
      <c r="T17" s="114">
        <f t="shared" si="0"/>
        <v>477.62549999999999</v>
      </c>
      <c r="U17" s="114">
        <f t="shared" si="1"/>
        <v>467.97649999999999</v>
      </c>
      <c r="V17" s="115">
        <f t="shared" si="2"/>
        <v>458.32749999999999</v>
      </c>
      <c r="W17" s="119">
        <f>SUM(H17:Q17)</f>
        <v>0</v>
      </c>
      <c r="X17" s="120">
        <f t="shared" si="3"/>
        <v>482.45</v>
      </c>
      <c r="Y17" s="121">
        <f t="shared" si="4"/>
        <v>0</v>
      </c>
    </row>
    <row r="18" spans="2:25" s="51" customFormat="1" ht="34.950000000000003" customHeight="1">
      <c r="B18" s="110" t="s">
        <v>29</v>
      </c>
      <c r="C18" s="111" t="s">
        <v>20</v>
      </c>
      <c r="D18" s="112" t="s">
        <v>60</v>
      </c>
      <c r="E18" s="118"/>
      <c r="F18" s="118"/>
      <c r="G18" s="48"/>
      <c r="H18" s="50"/>
      <c r="I18" s="50"/>
      <c r="J18" s="49"/>
      <c r="K18" s="49"/>
      <c r="L18" s="49"/>
      <c r="M18" s="49"/>
      <c r="N18" s="49"/>
      <c r="O18" s="49"/>
      <c r="P18" s="49"/>
      <c r="Q18" s="49"/>
      <c r="R18" s="189">
        <v>1099.99</v>
      </c>
      <c r="S18" s="114">
        <v>482.45</v>
      </c>
      <c r="T18" s="114">
        <f t="shared" si="0"/>
        <v>477.62549999999999</v>
      </c>
      <c r="U18" s="114">
        <f t="shared" si="1"/>
        <v>467.97649999999999</v>
      </c>
      <c r="V18" s="115">
        <f t="shared" si="2"/>
        <v>458.32749999999999</v>
      </c>
      <c r="W18" s="119">
        <f>SUM(H18:Q18)</f>
        <v>0</v>
      </c>
      <c r="X18" s="120">
        <f t="shared" si="3"/>
        <v>482.45</v>
      </c>
      <c r="Y18" s="121">
        <f t="shared" si="4"/>
        <v>0</v>
      </c>
    </row>
    <row r="19" spans="2:25" s="51" customFormat="1" ht="34.950000000000003" customHeight="1">
      <c r="B19" s="122"/>
      <c r="C19" s="123"/>
      <c r="D19" s="124" t="s">
        <v>12</v>
      </c>
      <c r="E19" s="125"/>
      <c r="F19" s="125"/>
      <c r="K19" s="52">
        <v>151</v>
      </c>
      <c r="L19" s="52">
        <v>156</v>
      </c>
      <c r="M19" s="52">
        <v>165</v>
      </c>
      <c r="N19" s="51">
        <v>171</v>
      </c>
      <c r="O19" s="52">
        <v>178</v>
      </c>
      <c r="P19" s="52">
        <v>183</v>
      </c>
      <c r="Q19" s="52">
        <v>188</v>
      </c>
      <c r="R19" s="190"/>
      <c r="S19" s="126"/>
      <c r="T19" s="126"/>
      <c r="U19" s="126"/>
      <c r="V19" s="126"/>
      <c r="W19" s="127"/>
      <c r="X19" s="127"/>
      <c r="Y19" s="128"/>
    </row>
    <row r="20" spans="2:25" s="51" customFormat="1" ht="34.950000000000003" customHeight="1">
      <c r="B20" s="129" t="s">
        <v>30</v>
      </c>
      <c r="C20" s="111" t="s">
        <v>20</v>
      </c>
      <c r="D20" s="130" t="s">
        <v>62</v>
      </c>
      <c r="E20" s="125"/>
      <c r="F20" s="125"/>
      <c r="G20" s="53"/>
      <c r="H20" s="53"/>
      <c r="I20" s="53"/>
      <c r="J20" s="53"/>
      <c r="K20" s="49"/>
      <c r="L20" s="49"/>
      <c r="M20" s="49"/>
      <c r="N20" s="49"/>
      <c r="O20" s="49"/>
      <c r="P20" s="50"/>
      <c r="Q20" s="50"/>
      <c r="R20" s="189">
        <v>999.99</v>
      </c>
      <c r="S20" s="131">
        <v>438.58</v>
      </c>
      <c r="T20" s="114">
        <f t="shared" si="0"/>
        <v>434.19419999999997</v>
      </c>
      <c r="U20" s="114">
        <f t="shared" ref="U20:U22" si="5">S20*0.97</f>
        <v>425.42259999999999</v>
      </c>
      <c r="V20" s="115">
        <f t="shared" ref="V20:V22" si="6">S20*0.95</f>
        <v>416.65099999999995</v>
      </c>
      <c r="W20" s="119">
        <f>SUM(K20:Q20)</f>
        <v>0</v>
      </c>
      <c r="X20" s="120">
        <f t="shared" si="3"/>
        <v>438.58</v>
      </c>
      <c r="Y20" s="121">
        <f t="shared" si="4"/>
        <v>0</v>
      </c>
    </row>
    <row r="21" spans="2:25" s="51" customFormat="1" ht="34.950000000000003" customHeight="1">
      <c r="B21" s="129" t="s">
        <v>31</v>
      </c>
      <c r="C21" s="111" t="s">
        <v>20</v>
      </c>
      <c r="D21" s="130" t="s">
        <v>63</v>
      </c>
      <c r="E21" s="125"/>
      <c r="F21" s="125"/>
      <c r="G21" s="53"/>
      <c r="H21" s="53"/>
      <c r="I21" s="53"/>
      <c r="J21" s="53"/>
      <c r="K21" s="50"/>
      <c r="L21" s="50"/>
      <c r="M21" s="50"/>
      <c r="N21" s="49"/>
      <c r="O21" s="49"/>
      <c r="P21" s="49"/>
      <c r="Q21" s="49"/>
      <c r="R21" s="189">
        <v>999.99</v>
      </c>
      <c r="S21" s="131">
        <v>438.58</v>
      </c>
      <c r="T21" s="114">
        <f t="shared" si="0"/>
        <v>434.19419999999997</v>
      </c>
      <c r="U21" s="114">
        <f t="shared" si="5"/>
        <v>425.42259999999999</v>
      </c>
      <c r="V21" s="115">
        <f t="shared" si="6"/>
        <v>416.65099999999995</v>
      </c>
      <c r="W21" s="119">
        <f>SUM(K21:Q21)</f>
        <v>0</v>
      </c>
      <c r="X21" s="120">
        <f t="shared" si="3"/>
        <v>438.58</v>
      </c>
      <c r="Y21" s="121">
        <f t="shared" si="4"/>
        <v>0</v>
      </c>
    </row>
    <row r="22" spans="2:25" s="51" customFormat="1" ht="34.950000000000003" customHeight="1">
      <c r="B22" s="129" t="s">
        <v>32</v>
      </c>
      <c r="C22" s="111" t="s">
        <v>20</v>
      </c>
      <c r="D22" s="130" t="s">
        <v>64</v>
      </c>
      <c r="E22" s="125"/>
      <c r="F22" s="125"/>
      <c r="G22" s="53"/>
      <c r="H22" s="53"/>
      <c r="I22" s="53"/>
      <c r="J22" s="53"/>
      <c r="K22" s="49"/>
      <c r="L22" s="49"/>
      <c r="M22" s="49"/>
      <c r="N22" s="49"/>
      <c r="O22" s="50"/>
      <c r="P22" s="50"/>
      <c r="Q22" s="50"/>
      <c r="R22" s="189">
        <v>649.99</v>
      </c>
      <c r="S22" s="131">
        <v>304.08</v>
      </c>
      <c r="T22" s="114">
        <f t="shared" si="0"/>
        <v>301.03919999999999</v>
      </c>
      <c r="U22" s="114">
        <f t="shared" si="5"/>
        <v>294.95759999999996</v>
      </c>
      <c r="V22" s="115">
        <f t="shared" si="6"/>
        <v>288.87599999999998</v>
      </c>
      <c r="W22" s="119">
        <f>SUM(K22:Q22)</f>
        <v>0</v>
      </c>
      <c r="X22" s="120">
        <f t="shared" si="3"/>
        <v>304.08</v>
      </c>
      <c r="Y22" s="121">
        <f t="shared" si="4"/>
        <v>0</v>
      </c>
    </row>
    <row r="23" spans="2:25" s="51" customFormat="1" ht="34.950000000000003" customHeight="1">
      <c r="B23" s="132"/>
      <c r="C23" s="133"/>
      <c r="D23" s="124" t="s">
        <v>13</v>
      </c>
      <c r="E23" s="125"/>
      <c r="F23" s="125"/>
      <c r="G23" s="53"/>
      <c r="H23" s="53"/>
      <c r="I23" s="53"/>
      <c r="J23" s="54"/>
      <c r="K23" s="52">
        <v>129</v>
      </c>
      <c r="L23" s="52">
        <v>136</v>
      </c>
      <c r="M23" s="52">
        <v>143</v>
      </c>
      <c r="N23" s="52">
        <v>150</v>
      </c>
      <c r="O23" s="52">
        <v>157</v>
      </c>
      <c r="P23" s="52">
        <v>164</v>
      </c>
      <c r="Q23" s="52">
        <v>171</v>
      </c>
      <c r="R23" s="190"/>
      <c r="S23" s="126"/>
      <c r="T23" s="126"/>
      <c r="U23" s="126"/>
      <c r="V23" s="126"/>
      <c r="W23" s="127"/>
      <c r="X23" s="127"/>
      <c r="Y23" s="128"/>
    </row>
    <row r="24" spans="2:25" s="51" customFormat="1" ht="34.950000000000003" customHeight="1">
      <c r="B24" s="129" t="s">
        <v>33</v>
      </c>
      <c r="C24" s="111" t="s">
        <v>20</v>
      </c>
      <c r="D24" s="130" t="s">
        <v>65</v>
      </c>
      <c r="E24" s="125"/>
      <c r="F24" s="125"/>
      <c r="G24" s="53"/>
      <c r="H24" s="53"/>
      <c r="I24" s="53"/>
      <c r="J24" s="54"/>
      <c r="K24" s="50"/>
      <c r="L24" s="50"/>
      <c r="M24" s="50"/>
      <c r="N24" s="50"/>
      <c r="O24" s="50"/>
      <c r="P24" s="50"/>
      <c r="Q24" s="50"/>
      <c r="R24" s="189">
        <v>449.99</v>
      </c>
      <c r="S24" s="131">
        <v>197.36</v>
      </c>
      <c r="T24" s="114">
        <f>S24*0.99</f>
        <v>195.38640000000001</v>
      </c>
      <c r="U24" s="114">
        <f>S24*0.97</f>
        <v>191.4392</v>
      </c>
      <c r="V24" s="115">
        <f>S24*0.95</f>
        <v>187.49199999999999</v>
      </c>
      <c r="W24" s="119">
        <f>SUM(K24:Q24)</f>
        <v>0</v>
      </c>
      <c r="X24" s="120">
        <f>S24</f>
        <v>197.36</v>
      </c>
      <c r="Y24" s="121">
        <f>W24*X24</f>
        <v>0</v>
      </c>
    </row>
    <row r="25" spans="2:25" s="51" customFormat="1" ht="34.950000000000003" customHeight="1">
      <c r="B25" s="129"/>
      <c r="C25" s="111"/>
      <c r="D25" s="130"/>
      <c r="E25" s="125"/>
      <c r="F25" s="125"/>
      <c r="I25" s="53"/>
      <c r="J25" s="53"/>
      <c r="K25" s="53"/>
      <c r="L25" s="54"/>
      <c r="M25" s="52">
        <v>121</v>
      </c>
      <c r="N25" s="52">
        <v>128</v>
      </c>
      <c r="O25" s="52">
        <v>135</v>
      </c>
      <c r="P25" s="52">
        <v>142</v>
      </c>
      <c r="Q25" s="52">
        <v>149</v>
      </c>
      <c r="R25" s="190"/>
      <c r="S25" s="126"/>
      <c r="T25" s="126"/>
      <c r="U25" s="126"/>
      <c r="V25" s="126"/>
      <c r="W25" s="127"/>
      <c r="X25" s="127"/>
      <c r="Y25" s="128"/>
    </row>
    <row r="26" spans="2:25" s="51" customFormat="1" ht="34.950000000000003" customHeight="1">
      <c r="B26" s="110" t="s">
        <v>34</v>
      </c>
      <c r="C26" s="111" t="s">
        <v>20</v>
      </c>
      <c r="D26" s="134" t="s">
        <v>66</v>
      </c>
      <c r="E26" s="125"/>
      <c r="F26" s="125"/>
      <c r="G26" s="53"/>
      <c r="H26" s="53"/>
      <c r="I26" s="55"/>
      <c r="J26" s="135"/>
      <c r="K26" s="55"/>
      <c r="L26" s="56"/>
      <c r="M26" s="50"/>
      <c r="N26" s="50"/>
      <c r="O26" s="50"/>
      <c r="P26" s="50"/>
      <c r="Q26" s="50"/>
      <c r="R26" s="191">
        <v>449.99</v>
      </c>
      <c r="S26" s="136">
        <v>197.36</v>
      </c>
      <c r="T26" s="114">
        <f t="shared" si="0"/>
        <v>195.38640000000001</v>
      </c>
      <c r="U26" s="114">
        <f t="shared" ref="U26" si="7">S26*0.97</f>
        <v>191.4392</v>
      </c>
      <c r="V26" s="115">
        <f t="shared" ref="V26" si="8">S26*0.95</f>
        <v>187.49199999999999</v>
      </c>
      <c r="W26" s="119">
        <f>SUM(I26:Q26)</f>
        <v>0</v>
      </c>
      <c r="X26" s="120">
        <f t="shared" si="3"/>
        <v>197.36</v>
      </c>
      <c r="Y26" s="121">
        <f t="shared" si="4"/>
        <v>0</v>
      </c>
    </row>
    <row r="27" spans="2:25" s="51" customFormat="1" ht="34.950000000000003" customHeight="1">
      <c r="B27" s="137"/>
      <c r="C27" s="138"/>
      <c r="D27" s="139"/>
      <c r="E27" s="125"/>
      <c r="F27" s="125"/>
      <c r="G27" s="53"/>
      <c r="H27" s="53"/>
      <c r="I27" s="53"/>
      <c r="J27" s="53"/>
      <c r="K27" s="53"/>
      <c r="L27" s="52">
        <v>100</v>
      </c>
      <c r="M27" s="52">
        <v>110</v>
      </c>
      <c r="N27" s="52">
        <v>120</v>
      </c>
      <c r="O27" s="52">
        <v>130</v>
      </c>
      <c r="P27" s="52">
        <v>140</v>
      </c>
      <c r="Q27" s="52">
        <v>150</v>
      </c>
      <c r="R27" s="190"/>
      <c r="S27" s="126"/>
      <c r="T27" s="126"/>
      <c r="U27" s="126"/>
      <c r="V27" s="126"/>
      <c r="W27" s="127"/>
      <c r="X27" s="127"/>
      <c r="Y27" s="128"/>
    </row>
    <row r="28" spans="2:25" s="51" customFormat="1" ht="34.950000000000003" customHeight="1">
      <c r="B28" s="110" t="s">
        <v>35</v>
      </c>
      <c r="C28" s="140" t="s">
        <v>20</v>
      </c>
      <c r="D28" s="112" t="s">
        <v>67</v>
      </c>
      <c r="E28" s="125"/>
      <c r="F28" s="125"/>
      <c r="G28" s="53"/>
      <c r="H28" s="53"/>
      <c r="I28" s="53"/>
      <c r="J28" s="53"/>
      <c r="K28" s="53"/>
      <c r="L28" s="50"/>
      <c r="M28" s="50"/>
      <c r="N28" s="50"/>
      <c r="O28" s="50"/>
      <c r="P28" s="50"/>
      <c r="Q28" s="50"/>
      <c r="R28" s="191">
        <v>379.99</v>
      </c>
      <c r="S28" s="136">
        <v>166.64</v>
      </c>
      <c r="T28" s="114">
        <f t="shared" ref="T28:T29" si="9">S28*0.99</f>
        <v>164.97359999999998</v>
      </c>
      <c r="U28" s="114">
        <f t="shared" ref="U28:U29" si="10">S28*0.97</f>
        <v>161.64079999999998</v>
      </c>
      <c r="V28" s="115">
        <f t="shared" ref="V28:V29" si="11">S28*0.95</f>
        <v>158.30799999999999</v>
      </c>
      <c r="W28" s="119">
        <f>SUM(L28:Q28)</f>
        <v>0</v>
      </c>
      <c r="X28" s="120">
        <f t="shared" si="3"/>
        <v>166.64</v>
      </c>
      <c r="Y28" s="121">
        <f t="shared" si="4"/>
        <v>0</v>
      </c>
    </row>
    <row r="29" spans="2:25" s="51" customFormat="1" ht="34.950000000000003" customHeight="1">
      <c r="B29" s="110" t="s">
        <v>36</v>
      </c>
      <c r="C29" s="140" t="s">
        <v>20</v>
      </c>
      <c r="D29" s="112" t="s">
        <v>68</v>
      </c>
      <c r="E29" s="125"/>
      <c r="F29" s="125"/>
      <c r="G29" s="53"/>
      <c r="H29" s="53"/>
      <c r="I29" s="53"/>
      <c r="J29" s="53"/>
      <c r="K29" s="53"/>
      <c r="L29" s="50"/>
      <c r="M29" s="50"/>
      <c r="N29" s="50"/>
      <c r="O29" s="50"/>
      <c r="P29" s="50"/>
      <c r="Q29" s="50"/>
      <c r="R29" s="191">
        <v>349.99</v>
      </c>
      <c r="S29" s="136">
        <v>153.47999999999999</v>
      </c>
      <c r="T29" s="114">
        <f t="shared" si="9"/>
        <v>151.9452</v>
      </c>
      <c r="U29" s="114">
        <f t="shared" si="10"/>
        <v>148.87559999999999</v>
      </c>
      <c r="V29" s="115">
        <f t="shared" si="11"/>
        <v>145.80599999999998</v>
      </c>
      <c r="W29" s="119">
        <f>SUM(L29:Q29)</f>
        <v>0</v>
      </c>
      <c r="X29" s="120">
        <f t="shared" si="3"/>
        <v>153.47999999999999</v>
      </c>
      <c r="Y29" s="121">
        <f t="shared" si="4"/>
        <v>0</v>
      </c>
    </row>
    <row r="30" spans="2:25" s="51" customFormat="1" ht="34.950000000000003" customHeight="1">
      <c r="B30" s="141"/>
      <c r="C30" s="142"/>
      <c r="D30" s="124" t="s">
        <v>14</v>
      </c>
      <c r="E30" s="125"/>
      <c r="F30" s="125"/>
      <c r="G30" s="52">
        <v>155</v>
      </c>
      <c r="H30" s="52">
        <v>158</v>
      </c>
      <c r="I30" s="52">
        <v>160</v>
      </c>
      <c r="J30" s="52">
        <v>165</v>
      </c>
      <c r="K30" s="52">
        <v>166</v>
      </c>
      <c r="L30" s="52">
        <v>170</v>
      </c>
      <c r="M30" s="52">
        <v>174</v>
      </c>
      <c r="N30" s="52">
        <v>175</v>
      </c>
      <c r="O30" s="52">
        <v>180</v>
      </c>
      <c r="P30" s="52">
        <v>182</v>
      </c>
      <c r="Q30" s="52">
        <v>185</v>
      </c>
      <c r="R30" s="190"/>
      <c r="S30" s="126"/>
      <c r="T30" s="126"/>
      <c r="U30" s="126"/>
      <c r="V30" s="126"/>
      <c r="W30" s="127"/>
      <c r="X30" s="127"/>
      <c r="Y30" s="128"/>
    </row>
    <row r="31" spans="2:25" s="51" customFormat="1" ht="34.950000000000003" customHeight="1">
      <c r="B31" s="110" t="s">
        <v>37</v>
      </c>
      <c r="C31" s="140" t="s">
        <v>20</v>
      </c>
      <c r="D31" s="112" t="s">
        <v>69</v>
      </c>
      <c r="E31" s="125"/>
      <c r="F31" s="125"/>
      <c r="G31" s="49"/>
      <c r="H31" s="49"/>
      <c r="I31" s="49"/>
      <c r="J31" s="49"/>
      <c r="K31" s="49"/>
      <c r="L31" s="50"/>
      <c r="M31" s="49"/>
      <c r="N31" s="50"/>
      <c r="O31" s="50"/>
      <c r="P31" s="49"/>
      <c r="Q31" s="50"/>
      <c r="R31" s="191">
        <v>999.99</v>
      </c>
      <c r="S31" s="136">
        <v>438.56</v>
      </c>
      <c r="T31" s="114">
        <f t="shared" ref="T31:T33" si="12">S31*0.99</f>
        <v>434.17439999999999</v>
      </c>
      <c r="U31" s="114">
        <f t="shared" ref="U31:U33" si="13">S31*0.97</f>
        <v>425.40319999999997</v>
      </c>
      <c r="V31" s="115">
        <f t="shared" ref="V31:V33" si="14">S31*0.95</f>
        <v>416.63200000000001</v>
      </c>
      <c r="W31" s="119">
        <f>SUM(G31:Q31)</f>
        <v>0</v>
      </c>
      <c r="X31" s="120">
        <f t="shared" si="3"/>
        <v>438.56</v>
      </c>
      <c r="Y31" s="121">
        <f t="shared" si="4"/>
        <v>0</v>
      </c>
    </row>
    <row r="32" spans="2:25" s="51" customFormat="1" ht="34.950000000000003" customHeight="1">
      <c r="B32" s="110" t="s">
        <v>38</v>
      </c>
      <c r="C32" s="140" t="s">
        <v>20</v>
      </c>
      <c r="D32" s="112" t="s">
        <v>70</v>
      </c>
      <c r="E32" s="125"/>
      <c r="F32" s="125"/>
      <c r="G32" s="49"/>
      <c r="H32" s="49"/>
      <c r="I32" s="50"/>
      <c r="J32" s="50"/>
      <c r="K32" s="49"/>
      <c r="L32" s="50"/>
      <c r="M32" s="49"/>
      <c r="N32" s="50"/>
      <c r="O32" s="50"/>
      <c r="P32" s="49"/>
      <c r="Q32" s="49"/>
      <c r="R32" s="191">
        <v>999.99</v>
      </c>
      <c r="S32" s="136">
        <v>438.56</v>
      </c>
      <c r="T32" s="114">
        <f t="shared" si="12"/>
        <v>434.17439999999999</v>
      </c>
      <c r="U32" s="114">
        <f t="shared" si="13"/>
        <v>425.40319999999997</v>
      </c>
      <c r="V32" s="115">
        <f t="shared" si="14"/>
        <v>416.63200000000001</v>
      </c>
      <c r="W32" s="119">
        <f t="shared" ref="W32:W33" si="15">SUM(G32:Q32)</f>
        <v>0</v>
      </c>
      <c r="X32" s="120">
        <f t="shared" si="3"/>
        <v>438.56</v>
      </c>
      <c r="Y32" s="121">
        <f t="shared" si="4"/>
        <v>0</v>
      </c>
    </row>
    <row r="33" spans="2:37" s="51" customFormat="1" ht="34.950000000000003" customHeight="1">
      <c r="B33" s="110" t="s">
        <v>39</v>
      </c>
      <c r="C33" s="140" t="s">
        <v>20</v>
      </c>
      <c r="D33" s="112" t="s">
        <v>71</v>
      </c>
      <c r="E33" s="125"/>
      <c r="F33" s="125"/>
      <c r="G33" s="50"/>
      <c r="H33" s="49"/>
      <c r="I33" s="50"/>
      <c r="J33" s="50"/>
      <c r="K33" s="49"/>
      <c r="L33" s="50"/>
      <c r="M33" s="49"/>
      <c r="N33" s="49"/>
      <c r="O33" s="49"/>
      <c r="P33" s="49"/>
      <c r="Q33" s="49"/>
      <c r="R33" s="191">
        <v>999.99</v>
      </c>
      <c r="S33" s="136">
        <v>438.56</v>
      </c>
      <c r="T33" s="114">
        <f t="shared" si="12"/>
        <v>434.17439999999999</v>
      </c>
      <c r="U33" s="114">
        <f t="shared" si="13"/>
        <v>425.40319999999997</v>
      </c>
      <c r="V33" s="115">
        <f t="shared" si="14"/>
        <v>416.63200000000001</v>
      </c>
      <c r="W33" s="119">
        <f t="shared" si="15"/>
        <v>0</v>
      </c>
      <c r="X33" s="120">
        <f t="shared" si="3"/>
        <v>438.56</v>
      </c>
      <c r="Y33" s="121">
        <f>W33*X33</f>
        <v>0</v>
      </c>
    </row>
    <row r="34" spans="2:37" s="71" customFormat="1" ht="34.950000000000003" customHeight="1">
      <c r="B34" s="143"/>
      <c r="C34" s="144"/>
      <c r="D34" s="145" t="s">
        <v>10</v>
      </c>
      <c r="F34" s="51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90"/>
      <c r="S34" s="126"/>
      <c r="T34" s="126"/>
      <c r="U34" s="126"/>
      <c r="V34" s="126"/>
      <c r="W34" s="127"/>
      <c r="X34" s="127"/>
      <c r="Y34" s="128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</row>
    <row r="35" spans="2:37" s="71" customFormat="1" ht="34.950000000000003" customHeight="1">
      <c r="B35" s="146" t="s">
        <v>40</v>
      </c>
      <c r="C35" s="147"/>
      <c r="D35" s="148" t="s">
        <v>49</v>
      </c>
      <c r="E35" s="149"/>
      <c r="F35" s="123"/>
      <c r="G35" s="150"/>
      <c r="H35" s="150"/>
      <c r="I35" s="150"/>
      <c r="J35" s="150"/>
      <c r="K35" s="151"/>
      <c r="L35" s="151"/>
      <c r="M35" s="151"/>
      <c r="N35" s="151"/>
      <c r="O35" s="151"/>
      <c r="P35" s="151"/>
      <c r="Q35" s="152"/>
      <c r="R35" s="192">
        <v>399.99</v>
      </c>
      <c r="S35" s="153">
        <v>183.44</v>
      </c>
      <c r="T35" s="114">
        <f>S35*0.99</f>
        <v>181.60560000000001</v>
      </c>
      <c r="U35" s="114">
        <f t="shared" ref="U35:U37" si="16">S35*0.97</f>
        <v>177.93680000000001</v>
      </c>
      <c r="V35" s="115">
        <f t="shared" ref="V35:V37" si="17">S35*0.95</f>
        <v>174.268</v>
      </c>
      <c r="W35" s="119">
        <f>SUM(K35:Q35)</f>
        <v>0</v>
      </c>
      <c r="X35" s="120">
        <f t="shared" si="3"/>
        <v>183.44</v>
      </c>
      <c r="Y35" s="121">
        <f t="shared" ref="Y35:Y43" si="18">W35*X35</f>
        <v>0</v>
      </c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</row>
    <row r="36" spans="2:37" s="71" customFormat="1" ht="34.950000000000003" customHeight="1">
      <c r="B36" s="146" t="s">
        <v>41</v>
      </c>
      <c r="C36" s="147"/>
      <c r="D36" s="148" t="s">
        <v>50</v>
      </c>
      <c r="E36" s="149"/>
      <c r="F36" s="123"/>
      <c r="G36" s="150"/>
      <c r="H36" s="150"/>
      <c r="I36" s="150"/>
      <c r="J36" s="150"/>
      <c r="K36" s="151"/>
      <c r="L36" s="151"/>
      <c r="M36" s="151"/>
      <c r="N36" s="151"/>
      <c r="O36" s="151"/>
      <c r="P36" s="151"/>
      <c r="Q36" s="152"/>
      <c r="R36" s="191">
        <v>379.99</v>
      </c>
      <c r="S36" s="153">
        <v>174.12</v>
      </c>
      <c r="T36" s="114">
        <f t="shared" ref="T36:T37" si="19">S36*0.99</f>
        <v>172.37880000000001</v>
      </c>
      <c r="U36" s="114">
        <f t="shared" si="16"/>
        <v>168.8964</v>
      </c>
      <c r="V36" s="115">
        <f t="shared" si="17"/>
        <v>165.41399999999999</v>
      </c>
      <c r="W36" s="119">
        <f t="shared" ref="W36:W43" si="20">SUM(K36:Q36)</f>
        <v>0</v>
      </c>
      <c r="X36" s="120">
        <f t="shared" si="3"/>
        <v>174.12</v>
      </c>
      <c r="Y36" s="121">
        <f t="shared" si="18"/>
        <v>0</v>
      </c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</row>
    <row r="37" spans="2:37" s="71" customFormat="1" ht="34.950000000000003" customHeight="1">
      <c r="B37" s="146" t="s">
        <v>42</v>
      </c>
      <c r="C37" s="140" t="s">
        <v>20</v>
      </c>
      <c r="D37" s="148" t="s">
        <v>51</v>
      </c>
      <c r="E37" s="149"/>
      <c r="F37" s="123"/>
      <c r="G37" s="150"/>
      <c r="H37" s="150"/>
      <c r="I37" s="150"/>
      <c r="J37" s="150"/>
      <c r="K37" s="151"/>
      <c r="L37" s="151"/>
      <c r="M37" s="151"/>
      <c r="N37" s="151"/>
      <c r="O37" s="151"/>
      <c r="P37" s="151"/>
      <c r="Q37" s="152"/>
      <c r="R37" s="191">
        <v>559.99</v>
      </c>
      <c r="S37" s="153">
        <v>256.76</v>
      </c>
      <c r="T37" s="114">
        <f t="shared" si="19"/>
        <v>254.19239999999999</v>
      </c>
      <c r="U37" s="114">
        <f t="shared" si="16"/>
        <v>249.05719999999999</v>
      </c>
      <c r="V37" s="115">
        <f t="shared" si="17"/>
        <v>243.92199999999997</v>
      </c>
      <c r="W37" s="119">
        <f t="shared" si="20"/>
        <v>0</v>
      </c>
      <c r="X37" s="120">
        <f t="shared" si="3"/>
        <v>256.76</v>
      </c>
      <c r="Y37" s="121">
        <f t="shared" si="18"/>
        <v>0</v>
      </c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</row>
    <row r="38" spans="2:37" s="71" customFormat="1" ht="34.950000000000003" customHeight="1">
      <c r="B38" s="146" t="s">
        <v>43</v>
      </c>
      <c r="C38" s="140" t="s">
        <v>20</v>
      </c>
      <c r="D38" s="148" t="s">
        <v>52</v>
      </c>
      <c r="E38" s="149"/>
      <c r="F38" s="123"/>
      <c r="G38" s="150"/>
      <c r="H38" s="150"/>
      <c r="I38" s="150"/>
      <c r="J38" s="150"/>
      <c r="K38" s="151"/>
      <c r="L38" s="151"/>
      <c r="M38" s="151"/>
      <c r="N38" s="151"/>
      <c r="O38" s="151"/>
      <c r="P38" s="151"/>
      <c r="Q38" s="152"/>
      <c r="R38" s="191">
        <v>559.99</v>
      </c>
      <c r="S38" s="153">
        <v>256.76</v>
      </c>
      <c r="T38" s="114">
        <f t="shared" ref="T38:T43" si="21">S38*0.99</f>
        <v>254.19239999999999</v>
      </c>
      <c r="U38" s="114">
        <f t="shared" ref="U38:U43" si="22">S38*0.97</f>
        <v>249.05719999999999</v>
      </c>
      <c r="V38" s="115">
        <f t="shared" ref="V38:V43" si="23">S38*0.95</f>
        <v>243.92199999999997</v>
      </c>
      <c r="W38" s="119">
        <f t="shared" si="20"/>
        <v>0</v>
      </c>
      <c r="X38" s="120">
        <f t="shared" si="3"/>
        <v>256.76</v>
      </c>
      <c r="Y38" s="121">
        <f t="shared" si="18"/>
        <v>0</v>
      </c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</row>
    <row r="39" spans="2:37" s="71" customFormat="1" ht="34.950000000000003" customHeight="1">
      <c r="B39" s="146" t="s">
        <v>44</v>
      </c>
      <c r="C39" s="147"/>
      <c r="D39" s="148" t="s">
        <v>53</v>
      </c>
      <c r="E39" s="149"/>
      <c r="F39" s="123"/>
      <c r="G39" s="150"/>
      <c r="H39" s="150"/>
      <c r="I39" s="150"/>
      <c r="J39" s="150"/>
      <c r="K39" s="151"/>
      <c r="L39" s="151"/>
      <c r="M39" s="151"/>
      <c r="N39" s="151"/>
      <c r="O39" s="151"/>
      <c r="P39" s="151"/>
      <c r="Q39" s="152"/>
      <c r="R39" s="191">
        <v>319.99</v>
      </c>
      <c r="S39" s="153">
        <v>140.24</v>
      </c>
      <c r="T39" s="114">
        <f t="shared" si="21"/>
        <v>138.83760000000001</v>
      </c>
      <c r="U39" s="114">
        <f t="shared" si="22"/>
        <v>136.03280000000001</v>
      </c>
      <c r="V39" s="115">
        <f t="shared" si="23"/>
        <v>133.22800000000001</v>
      </c>
      <c r="W39" s="119">
        <f t="shared" si="20"/>
        <v>0</v>
      </c>
      <c r="X39" s="120">
        <f t="shared" si="3"/>
        <v>140.24</v>
      </c>
      <c r="Y39" s="121">
        <f t="shared" si="18"/>
        <v>0</v>
      </c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</row>
    <row r="40" spans="2:37" s="71" customFormat="1" ht="34.950000000000003" customHeight="1">
      <c r="B40" s="146" t="s">
        <v>45</v>
      </c>
      <c r="C40" s="147"/>
      <c r="D40" s="148" t="s">
        <v>54</v>
      </c>
      <c r="E40" s="154"/>
      <c r="F40" s="155"/>
      <c r="G40" s="156"/>
      <c r="H40" s="156"/>
      <c r="I40" s="156"/>
      <c r="J40" s="156"/>
      <c r="K40" s="157"/>
      <c r="L40" s="157"/>
      <c r="M40" s="157"/>
      <c r="N40" s="157"/>
      <c r="O40" s="157"/>
      <c r="P40" s="157"/>
      <c r="Q40" s="157"/>
      <c r="R40" s="191">
        <v>239.99</v>
      </c>
      <c r="S40" s="153">
        <v>105.36</v>
      </c>
      <c r="T40" s="114">
        <f t="shared" ref="T40" si="24">S40*0.99</f>
        <v>104.3064</v>
      </c>
      <c r="U40" s="114">
        <f t="shared" ref="U40" si="25">S40*0.97</f>
        <v>102.19919999999999</v>
      </c>
      <c r="V40" s="115">
        <f t="shared" ref="V40" si="26">S40*0.95</f>
        <v>100.092</v>
      </c>
      <c r="W40" s="119">
        <f t="shared" ref="W40" si="27">SUM(K40:Q40)</f>
        <v>0</v>
      </c>
      <c r="X40" s="120">
        <f t="shared" ref="X40" si="28">S40</f>
        <v>105.36</v>
      </c>
      <c r="Y40" s="121">
        <f t="shared" ref="Y40" si="29">W40*X40</f>
        <v>0</v>
      </c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</row>
    <row r="41" spans="2:37" s="71" customFormat="1" ht="34.950000000000003" customHeight="1">
      <c r="B41" s="146" t="s">
        <v>46</v>
      </c>
      <c r="C41" s="147"/>
      <c r="D41" s="148" t="s">
        <v>55</v>
      </c>
      <c r="E41" s="154"/>
      <c r="F41" s="155"/>
      <c r="G41" s="156"/>
      <c r="H41" s="156"/>
      <c r="I41" s="156"/>
      <c r="J41" s="156"/>
      <c r="K41" s="157"/>
      <c r="L41" s="157"/>
      <c r="M41" s="157"/>
      <c r="N41" s="157"/>
      <c r="O41" s="157"/>
      <c r="P41" s="157"/>
      <c r="Q41" s="157"/>
      <c r="R41" s="191">
        <v>119.99</v>
      </c>
      <c r="S41" s="153">
        <v>65.680000000000007</v>
      </c>
      <c r="T41" s="114">
        <f t="shared" si="21"/>
        <v>65.023200000000003</v>
      </c>
      <c r="U41" s="114">
        <f t="shared" si="22"/>
        <v>63.709600000000002</v>
      </c>
      <c r="V41" s="115">
        <f t="shared" si="23"/>
        <v>62.396000000000001</v>
      </c>
      <c r="W41" s="119">
        <f t="shared" si="20"/>
        <v>0</v>
      </c>
      <c r="X41" s="120">
        <f t="shared" si="3"/>
        <v>65.680000000000007</v>
      </c>
      <c r="Y41" s="121">
        <f t="shared" si="18"/>
        <v>0</v>
      </c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</row>
    <row r="42" spans="2:37" s="71" customFormat="1" ht="34.950000000000003" customHeight="1">
      <c r="B42" s="146" t="s">
        <v>47</v>
      </c>
      <c r="C42" s="158"/>
      <c r="D42" s="159" t="s">
        <v>56</v>
      </c>
      <c r="E42" s="154"/>
      <c r="F42" s="155"/>
      <c r="G42" s="156"/>
      <c r="H42" s="156"/>
      <c r="I42" s="156"/>
      <c r="J42" s="156"/>
      <c r="K42" s="157"/>
      <c r="L42" s="157"/>
      <c r="M42" s="157"/>
      <c r="N42" s="157"/>
      <c r="O42" s="157"/>
      <c r="P42" s="157"/>
      <c r="Q42" s="157"/>
      <c r="R42" s="191">
        <v>99.99</v>
      </c>
      <c r="S42" s="153">
        <v>55.08</v>
      </c>
      <c r="T42" s="114">
        <f t="shared" ref="T42" si="30">S42*0.99</f>
        <v>54.529199999999996</v>
      </c>
      <c r="U42" s="114">
        <f t="shared" ref="U42" si="31">S42*0.97</f>
        <v>53.427599999999998</v>
      </c>
      <c r="V42" s="115">
        <f t="shared" ref="V42" si="32">S42*0.95</f>
        <v>52.325999999999993</v>
      </c>
      <c r="W42" s="119">
        <f t="shared" ref="W42" si="33">SUM(K42:Q42)</f>
        <v>0</v>
      </c>
      <c r="X42" s="120">
        <f t="shared" ref="X42" si="34">S42</f>
        <v>55.08</v>
      </c>
      <c r="Y42" s="121">
        <f t="shared" ref="Y42" si="35">W42*X42</f>
        <v>0</v>
      </c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</row>
    <row r="43" spans="2:37" s="71" customFormat="1" ht="34.950000000000003" customHeight="1" thickBot="1">
      <c r="B43" s="160" t="s">
        <v>48</v>
      </c>
      <c r="C43" s="161"/>
      <c r="D43" s="162" t="s">
        <v>57</v>
      </c>
      <c r="E43" s="163"/>
      <c r="F43" s="164"/>
      <c r="G43" s="165"/>
      <c r="H43" s="165"/>
      <c r="I43" s="165"/>
      <c r="J43" s="165"/>
      <c r="K43" s="165"/>
      <c r="L43" s="164"/>
      <c r="M43" s="164"/>
      <c r="N43" s="164"/>
      <c r="O43" s="164"/>
      <c r="P43" s="164"/>
      <c r="Q43" s="166"/>
      <c r="R43" s="193">
        <v>179.99</v>
      </c>
      <c r="S43" s="168">
        <v>98.72</v>
      </c>
      <c r="T43" s="169">
        <f t="shared" si="21"/>
        <v>97.732799999999997</v>
      </c>
      <c r="U43" s="169">
        <f t="shared" si="22"/>
        <v>95.758399999999995</v>
      </c>
      <c r="V43" s="167">
        <f t="shared" si="23"/>
        <v>93.783999999999992</v>
      </c>
      <c r="W43" s="170">
        <f t="shared" si="20"/>
        <v>0</v>
      </c>
      <c r="X43" s="167">
        <f t="shared" si="3"/>
        <v>98.72</v>
      </c>
      <c r="Y43" s="171">
        <f t="shared" si="18"/>
        <v>0</v>
      </c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</row>
    <row r="44" spans="2:37" s="71" customFormat="1" ht="27" customHeight="1" thickBot="1">
      <c r="B44" s="172"/>
      <c r="C44" s="173"/>
      <c r="F44" s="51"/>
      <c r="L44" s="51"/>
      <c r="M44" s="51"/>
      <c r="N44" s="51"/>
      <c r="O44" s="51"/>
      <c r="P44" s="51"/>
      <c r="Q44" s="51"/>
      <c r="R44" s="51"/>
      <c r="T44" s="51"/>
      <c r="U44" s="51"/>
      <c r="V44" s="51"/>
      <c r="W44" s="174">
        <f>SUM(W15:W43)</f>
        <v>0</v>
      </c>
      <c r="X44" s="175"/>
      <c r="Y44" s="176">
        <f>SUM(Y15:Y43)</f>
        <v>0</v>
      </c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</row>
    <row r="45" spans="2:37" s="71" customFormat="1" ht="27" customHeight="1">
      <c r="B45" s="177" t="s">
        <v>15</v>
      </c>
      <c r="C45" s="177"/>
      <c r="D45" s="178"/>
      <c r="E45" s="178"/>
      <c r="F45" s="179"/>
      <c r="G45" s="178"/>
      <c r="H45" s="178"/>
      <c r="I45" s="178"/>
      <c r="J45" s="178"/>
      <c r="K45" s="178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80"/>
      <c r="Y45" s="179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</row>
    <row r="46" spans="2:37" s="71" customFormat="1" ht="20.100000000000001" customHeight="1">
      <c r="B46" s="181"/>
      <c r="C46" s="181"/>
      <c r="F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182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</row>
    <row r="47" spans="2:37" s="71" customFormat="1" ht="20.100000000000001" customHeight="1">
      <c r="B47" s="181"/>
      <c r="C47" s="181"/>
      <c r="F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182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</row>
    <row r="48" spans="2:37" s="71" customFormat="1" ht="20.100000000000001" customHeight="1">
      <c r="B48" s="181"/>
      <c r="C48" s="181"/>
      <c r="F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182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</row>
    <row r="49" spans="2:37" s="71" customFormat="1" ht="20.100000000000001" customHeight="1">
      <c r="B49" s="181"/>
      <c r="C49" s="181"/>
      <c r="F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</row>
    <row r="50" spans="2:37" s="71" customFormat="1" ht="20.100000000000001" customHeight="1">
      <c r="B50" s="181"/>
      <c r="C50" s="181"/>
      <c r="F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</row>
    <row r="51" spans="2:37" s="21" customFormat="1" ht="20.100000000000001" customHeight="1">
      <c r="B51" s="22"/>
      <c r="C51" s="22"/>
      <c r="F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</row>
    <row r="52" spans="2:37" s="21" customFormat="1" ht="20.100000000000001" customHeight="1">
      <c r="B52" s="22"/>
      <c r="C52" s="22"/>
      <c r="F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</row>
    <row r="53" spans="2:37" s="21" customFormat="1" ht="20.100000000000001" customHeight="1">
      <c r="B53" s="22"/>
      <c r="C53" s="22"/>
      <c r="F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</row>
    <row r="54" spans="2:37" s="21" customFormat="1" ht="20.100000000000001" customHeight="1">
      <c r="B54" s="22"/>
      <c r="C54" s="22"/>
      <c r="F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2:37" s="21" customFormat="1" ht="20.100000000000001" customHeight="1">
      <c r="B55" s="22"/>
      <c r="C55" s="22"/>
      <c r="F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</row>
    <row r="56" spans="2:37" s="21" customFormat="1" ht="20.100000000000001" customHeight="1">
      <c r="B56" s="22"/>
      <c r="C56" s="22"/>
      <c r="F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</row>
    <row r="57" spans="2:37" s="21" customFormat="1" ht="20.100000000000001" customHeight="1">
      <c r="B57" s="22"/>
      <c r="C57" s="22"/>
      <c r="F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</row>
    <row r="58" spans="2:37" s="21" customFormat="1" ht="20.100000000000001" customHeight="1">
      <c r="B58" s="22"/>
      <c r="C58" s="22"/>
      <c r="F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</row>
    <row r="59" spans="2:37" s="21" customFormat="1" ht="20.100000000000001" customHeight="1">
      <c r="B59" s="22"/>
      <c r="C59" s="22"/>
      <c r="F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</row>
    <row r="60" spans="2:37" s="21" customFormat="1" ht="20.100000000000001" customHeight="1">
      <c r="B60" s="22"/>
      <c r="C60" s="22"/>
      <c r="F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</row>
    <row r="61" spans="2:37" s="21" customFormat="1" ht="20.100000000000001" customHeight="1">
      <c r="B61" s="22"/>
      <c r="C61" s="22"/>
      <c r="F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</row>
    <row r="62" spans="2:37" s="21" customFormat="1" ht="20.100000000000001" customHeight="1">
      <c r="B62" s="22"/>
      <c r="C62" s="22"/>
      <c r="F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</row>
    <row r="63" spans="2:37" s="21" customFormat="1" ht="20.100000000000001" customHeight="1">
      <c r="B63" s="22"/>
      <c r="C63" s="22"/>
      <c r="F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</row>
    <row r="64" spans="2:37" s="21" customFormat="1" ht="20.100000000000001" customHeight="1">
      <c r="B64" s="22"/>
      <c r="C64" s="22"/>
      <c r="F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</row>
    <row r="65" spans="2:37" s="21" customFormat="1" ht="20.100000000000001" customHeight="1">
      <c r="B65" s="22"/>
      <c r="C65" s="22"/>
      <c r="F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</row>
    <row r="66" spans="2:37" s="21" customFormat="1" ht="20.100000000000001" customHeight="1">
      <c r="B66" s="22"/>
      <c r="C66" s="22"/>
      <c r="F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</row>
    <row r="67" spans="2:37" s="21" customFormat="1" ht="20.100000000000001" customHeight="1">
      <c r="B67" s="22"/>
      <c r="C67" s="22"/>
      <c r="F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</row>
    <row r="68" spans="2:37" s="21" customFormat="1" ht="20.100000000000001" customHeight="1">
      <c r="B68" s="22"/>
      <c r="C68" s="22"/>
      <c r="F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</row>
    <row r="69" spans="2:37" s="21" customFormat="1" ht="20.100000000000001" customHeight="1">
      <c r="B69" s="22"/>
      <c r="C69" s="22"/>
      <c r="F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</row>
    <row r="70" spans="2:37" s="21" customFormat="1" ht="20.100000000000001" customHeight="1">
      <c r="B70" s="22"/>
      <c r="C70" s="22"/>
      <c r="F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</row>
    <row r="71" spans="2:37" s="21" customFormat="1" ht="20.100000000000001" customHeight="1">
      <c r="B71" s="22"/>
      <c r="C71" s="22"/>
      <c r="F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</row>
    <row r="72" spans="2:37" s="21" customFormat="1" ht="20.100000000000001" customHeight="1">
      <c r="B72" s="22"/>
      <c r="C72" s="22"/>
      <c r="F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</row>
    <row r="73" spans="2:37" s="21" customFormat="1" ht="20.100000000000001" customHeight="1">
      <c r="F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</row>
    <row r="74" spans="2:37" s="21" customFormat="1" ht="20.100000000000001" customHeight="1">
      <c r="F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</row>
    <row r="75" spans="2:37" s="21" customFormat="1" ht="20.100000000000001" customHeight="1">
      <c r="F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</row>
    <row r="76" spans="2:37" s="21" customFormat="1" ht="20.100000000000001" customHeight="1">
      <c r="F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</row>
    <row r="77" spans="2:37" s="21" customFormat="1" ht="20.100000000000001" customHeight="1">
      <c r="F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</row>
    <row r="78" spans="2:37" s="21" customFormat="1" ht="20.100000000000001" customHeight="1">
      <c r="F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</row>
    <row r="79" spans="2:37" s="21" customFormat="1" ht="20.100000000000001" customHeight="1">
      <c r="F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</row>
    <row r="80" spans="2:37" s="21" customFormat="1" ht="20.100000000000001" customHeight="1">
      <c r="F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</row>
    <row r="81" spans="6:37" s="21" customFormat="1" ht="20.100000000000001" customHeight="1">
      <c r="F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</row>
    <row r="82" spans="6:37" s="21" customFormat="1" ht="20.100000000000001" customHeight="1">
      <c r="F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</row>
    <row r="83" spans="6:37" s="21" customFormat="1" ht="20.100000000000001" customHeight="1">
      <c r="F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</row>
    <row r="84" spans="6:37" s="21" customFormat="1" ht="20.100000000000001" customHeight="1">
      <c r="F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</row>
    <row r="85" spans="6:37" s="21" customFormat="1" ht="20.100000000000001" customHeight="1">
      <c r="F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</row>
    <row r="86" spans="6:37" s="21" customFormat="1" ht="20.100000000000001" customHeight="1">
      <c r="F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</row>
    <row r="87" spans="6:37" s="21" customFormat="1" ht="20.100000000000001" customHeight="1">
      <c r="F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</row>
    <row r="88" spans="6:37" s="21" customFormat="1" ht="20.100000000000001" customHeight="1">
      <c r="F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</row>
    <row r="89" spans="6:37" s="21" customFormat="1" ht="20.100000000000001" customHeight="1">
      <c r="F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</row>
    <row r="90" spans="6:37" s="21" customFormat="1" ht="20.100000000000001" customHeight="1">
      <c r="F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</row>
    <row r="91" spans="6:37" s="21" customFormat="1" ht="20.100000000000001" customHeight="1">
      <c r="F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</row>
    <row r="92" spans="6:37" s="21" customFormat="1" ht="20.100000000000001" customHeight="1">
      <c r="F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</row>
    <row r="93" spans="6:37" s="21" customFormat="1" ht="20.100000000000001" customHeight="1">
      <c r="F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</row>
    <row r="94" spans="6:37" s="21" customFormat="1" ht="20.100000000000001" customHeight="1">
      <c r="F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</row>
    <row r="95" spans="6:37" s="21" customFormat="1" ht="20.100000000000001" customHeight="1">
      <c r="F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</row>
    <row r="96" spans="6:37" s="21" customFormat="1" ht="20.100000000000001" customHeight="1">
      <c r="F96" s="20"/>
      <c r="L96" s="20"/>
      <c r="M96" s="20"/>
      <c r="N96" s="20"/>
      <c r="O96" s="20"/>
      <c r="P96" s="20"/>
      <c r="Q96" s="20"/>
      <c r="R96" s="20"/>
      <c r="S96" s="20"/>
    </row>
    <row r="97" spans="6:19" s="6" customFormat="1" ht="20.100000000000001" customHeight="1">
      <c r="F97" s="10"/>
      <c r="L97" s="10"/>
      <c r="M97" s="10"/>
      <c r="N97" s="10"/>
      <c r="O97" s="10"/>
      <c r="P97" s="10"/>
      <c r="Q97" s="10"/>
      <c r="R97" s="10"/>
      <c r="S97" s="10"/>
    </row>
    <row r="98" spans="6:19" s="6" customFormat="1" ht="20.100000000000001" customHeight="1">
      <c r="F98" s="10"/>
      <c r="L98" s="10"/>
      <c r="M98" s="10"/>
      <c r="N98" s="10"/>
      <c r="O98" s="10"/>
      <c r="P98" s="10"/>
      <c r="Q98" s="10"/>
      <c r="R98" s="10"/>
      <c r="S98" s="10"/>
    </row>
    <row r="99" spans="6:19" s="6" customFormat="1" ht="20.100000000000001" customHeight="1">
      <c r="F99" s="10"/>
      <c r="L99" s="10"/>
      <c r="M99" s="10"/>
      <c r="N99" s="10"/>
      <c r="O99" s="10"/>
      <c r="P99" s="10"/>
      <c r="Q99" s="10"/>
      <c r="R99" s="10"/>
      <c r="S99" s="10"/>
    </row>
    <row r="100" spans="6:19" s="6" customFormat="1" ht="20.100000000000001" customHeight="1">
      <c r="F100" s="10"/>
      <c r="L100" s="10"/>
      <c r="M100" s="10"/>
      <c r="N100" s="10"/>
      <c r="O100" s="10"/>
      <c r="P100" s="10"/>
      <c r="Q100" s="10"/>
      <c r="R100" s="10"/>
      <c r="S100" s="10"/>
    </row>
    <row r="101" spans="6:19" s="6" customFormat="1" ht="20.100000000000001" customHeight="1">
      <c r="F101" s="10"/>
      <c r="L101" s="10"/>
      <c r="M101" s="10"/>
      <c r="N101" s="10"/>
      <c r="O101" s="10"/>
      <c r="P101" s="10"/>
      <c r="Q101" s="10"/>
      <c r="R101" s="10"/>
      <c r="S101" s="10"/>
    </row>
    <row r="102" spans="6:19" s="6" customFormat="1" ht="20.100000000000001" customHeight="1">
      <c r="F102" s="10"/>
      <c r="L102" s="10"/>
      <c r="M102" s="10"/>
      <c r="N102" s="10"/>
      <c r="O102" s="10"/>
      <c r="P102" s="10"/>
      <c r="Q102" s="10"/>
      <c r="R102" s="10"/>
      <c r="S102" s="10"/>
    </row>
    <row r="103" spans="6:19" s="6" customFormat="1" ht="20.100000000000001" customHeight="1">
      <c r="F103" s="10"/>
      <c r="L103" s="10"/>
      <c r="M103" s="10"/>
      <c r="N103" s="10"/>
      <c r="O103" s="10"/>
      <c r="P103" s="10"/>
      <c r="Q103" s="10"/>
      <c r="R103" s="10"/>
      <c r="S103" s="10"/>
    </row>
  </sheetData>
  <protectedRanges>
    <protectedRange password="D978" sqref="B35:C36 B37" name="Bereich1_1_3"/>
  </protectedRanges>
  <mergeCells count="13">
    <mergeCell ref="E12:F13"/>
    <mergeCell ref="G12:Q13"/>
    <mergeCell ref="D12:D13"/>
    <mergeCell ref="R2:Y3"/>
    <mergeCell ref="R4:Y5"/>
    <mergeCell ref="R6:Y7"/>
    <mergeCell ref="S10:V10"/>
    <mergeCell ref="T11:V11"/>
    <mergeCell ref="X10:Y10"/>
    <mergeCell ref="D8:Y9"/>
    <mergeCell ref="G10:M10"/>
    <mergeCell ref="G11:M11"/>
    <mergeCell ref="W10:W11"/>
  </mergeCells>
  <phoneticPr fontId="3" type="noConversion"/>
  <hyperlinks>
    <hyperlink ref="E12" r:id="rId1" xr:uid="{CDD50CAF-AA12-4830-BCB0-72331CA18BC1}"/>
  </hyperlinks>
  <printOptions horizontalCentered="1"/>
  <pageMargins left="0" right="0" top="0" bottom="0" header="0" footer="0"/>
  <pageSetup paperSize="9" scale="44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BLIZZARD_MARKER_racing</vt:lpstr>
      <vt:lpstr>BLIZZARD_MARKER_racing!Oblast_tisku</vt:lpstr>
    </vt:vector>
  </TitlesOfParts>
  <Company>SNOW-HOW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Jonáš</dc:creator>
  <cp:lastModifiedBy>Daniel Jonáš</cp:lastModifiedBy>
  <cp:lastPrinted>2022-03-10T09:31:31Z</cp:lastPrinted>
  <dcterms:created xsi:type="dcterms:W3CDTF">2007-02-10T17:40:35Z</dcterms:created>
  <dcterms:modified xsi:type="dcterms:W3CDTF">2024-02-15T14:59:40Z</dcterms:modified>
</cp:coreProperties>
</file>